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ttmac-my.sharepoint.com/personal/daniel_sestak_mottmac_com/Documents/396136 Dopravci Vysocina/Financni model/"/>
    </mc:Choice>
  </mc:AlternateContent>
  <xr:revisionPtr revIDLastSave="4705" documentId="8_{BDD02904-682A-4E3E-803A-2E0CB273A8D9}" xr6:coauthVersionLast="47" xr6:coauthVersionMax="47" xr10:uidLastSave="{6812C953-BA6D-409D-AFFA-2F776F7EF62A}"/>
  <bookViews>
    <workbookView xWindow="-23160" yWindow="-120" windowWidth="19440" windowHeight="10320" tabRatio="790" xr2:uid="{00000000-000D-0000-FFFF-FFFF00000000}"/>
  </bookViews>
  <sheets>
    <sheet name="Legenda" sheetId="42" r:id="rId1"/>
    <sheet name="Provoz výchozí" sheetId="68" r:id="rId2"/>
    <sheet name="Model výchozí (MV)" sheetId="47" r:id="rId3"/>
    <sheet name="Model výchozí kalendářní (MVK)" sheetId="94" r:id="rId4"/>
    <sheet name="Přepočet" sheetId="95" r:id="rId5"/>
    <sheet name="MV Přepočtený" sheetId="96" r:id="rId6"/>
    <sheet name="Nabídka" sheetId="97" r:id="rId7"/>
    <sheet name="Index" sheetId="35" r:id="rId8"/>
    <sheet name="Doplněk" sheetId="20" r:id="rId9"/>
    <sheet name="Model aktualizovaný (MA)" sheetId="23" r:id="rId10"/>
    <sheet name="MA Výkon" sheetId="24" r:id="rId11"/>
    <sheet name="MA Hodiny" sheetId="99" r:id="rId12"/>
    <sheet name="MA Vozidlo" sheetId="56" r:id="rId13"/>
    <sheet name="MA Fixní" sheetId="57" r:id="rId14"/>
    <sheet name="Objednávka_GLOB" sheetId="74" r:id="rId15"/>
    <sheet name="Objednávka_ACDC" sheetId="76" r:id="rId16"/>
    <sheet name="Objednávka_AC" sheetId="77" r:id="rId17"/>
    <sheet name="Objednávka" sheetId="14" r:id="rId18"/>
    <sheet name="Model objednávkový (MO)" sheetId="30" r:id="rId19"/>
    <sheet name="MO Výkon" sheetId="41" r:id="rId20"/>
    <sheet name="MO Hodiny" sheetId="100" r:id="rId21"/>
    <sheet name="MO Vozidlo" sheetId="29" r:id="rId22"/>
    <sheet name="Skutečnost_GLOB" sheetId="91" r:id="rId23"/>
    <sheet name="Skutečnost_ACDC" sheetId="84" r:id="rId24"/>
    <sheet name="Skutečnost_AC" sheetId="85" r:id="rId25"/>
    <sheet name="Kompenzace" sheetId="98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77" l="1"/>
  <c r="P15" i="77"/>
  <c r="O15" i="77"/>
  <c r="N15" i="77"/>
  <c r="M15" i="77"/>
  <c r="L15" i="77"/>
  <c r="K15" i="77"/>
  <c r="J15" i="77"/>
  <c r="I15" i="77"/>
  <c r="H15" i="77"/>
  <c r="G15" i="77"/>
  <c r="F15" i="77"/>
  <c r="E15" i="77"/>
  <c r="D15" i="77"/>
  <c r="C15" i="77"/>
  <c r="Q15" i="76"/>
  <c r="P15" i="76"/>
  <c r="O15" i="76"/>
  <c r="N15" i="76"/>
  <c r="M15" i="76"/>
  <c r="L15" i="76"/>
  <c r="K15" i="76"/>
  <c r="J15" i="76"/>
  <c r="I15" i="76"/>
  <c r="H15" i="76"/>
  <c r="G15" i="76"/>
  <c r="F15" i="76"/>
  <c r="E15" i="76"/>
  <c r="D15" i="76"/>
  <c r="C15" i="76"/>
  <c r="Y5" i="35" l="1"/>
  <c r="X5" i="35"/>
  <c r="W5" i="35"/>
  <c r="V5" i="35"/>
  <c r="U5" i="35"/>
  <c r="T5" i="35"/>
  <c r="S5" i="35"/>
  <c r="R5" i="35"/>
  <c r="Q5" i="35"/>
  <c r="P5" i="35"/>
  <c r="O5" i="35"/>
  <c r="N5" i="35"/>
  <c r="M5" i="35"/>
  <c r="L5" i="35"/>
  <c r="K5" i="35"/>
  <c r="J5" i="35"/>
  <c r="I5" i="35"/>
  <c r="H5" i="35"/>
  <c r="G5" i="35"/>
  <c r="F5" i="35"/>
  <c r="E5" i="35"/>
  <c r="D16" i="68"/>
  <c r="C16" i="68"/>
  <c r="D15" i="68"/>
  <c r="C15" i="68"/>
  <c r="D14" i="68"/>
  <c r="C14" i="68"/>
  <c r="B86" i="85" l="1"/>
  <c r="B69" i="85"/>
  <c r="B52" i="85"/>
  <c r="B35" i="85"/>
  <c r="B18" i="85"/>
  <c r="Q2" i="85"/>
  <c r="P2" i="85"/>
  <c r="O2" i="85"/>
  <c r="N2" i="85"/>
  <c r="M2" i="85"/>
  <c r="L2" i="85"/>
  <c r="K2" i="85"/>
  <c r="J2" i="85"/>
  <c r="I2" i="85"/>
  <c r="H2" i="85"/>
  <c r="G2" i="85"/>
  <c r="F2" i="85"/>
  <c r="E2" i="85"/>
  <c r="D2" i="85"/>
  <c r="C2" i="85"/>
  <c r="Q83" i="85"/>
  <c r="P83" i="85"/>
  <c r="O83" i="85"/>
  <c r="N83" i="85"/>
  <c r="M83" i="85"/>
  <c r="L83" i="85"/>
  <c r="K83" i="85"/>
  <c r="J83" i="85"/>
  <c r="I83" i="85"/>
  <c r="H83" i="85"/>
  <c r="G83" i="85"/>
  <c r="F83" i="85"/>
  <c r="E83" i="85"/>
  <c r="Q82" i="85"/>
  <c r="P82" i="85"/>
  <c r="O82" i="85"/>
  <c r="N82" i="85"/>
  <c r="M82" i="85"/>
  <c r="L82" i="85"/>
  <c r="K82" i="85"/>
  <c r="J82" i="85"/>
  <c r="I82" i="85"/>
  <c r="H82" i="85"/>
  <c r="G82" i="85"/>
  <c r="F82" i="85"/>
  <c r="E82" i="85"/>
  <c r="Q81" i="85"/>
  <c r="P81" i="85"/>
  <c r="O81" i="85"/>
  <c r="N81" i="85"/>
  <c r="M81" i="85"/>
  <c r="L81" i="85"/>
  <c r="K81" i="85"/>
  <c r="J81" i="85"/>
  <c r="I81" i="85"/>
  <c r="H81" i="85"/>
  <c r="G81" i="85"/>
  <c r="F81" i="85"/>
  <c r="E81" i="85"/>
  <c r="Q80" i="85"/>
  <c r="P80" i="85"/>
  <c r="O80" i="85"/>
  <c r="N80" i="85"/>
  <c r="M80" i="85"/>
  <c r="L80" i="85"/>
  <c r="K80" i="85"/>
  <c r="J80" i="85"/>
  <c r="I80" i="85"/>
  <c r="H80" i="85"/>
  <c r="G80" i="85"/>
  <c r="F80" i="85"/>
  <c r="E80" i="85"/>
  <c r="Q79" i="85"/>
  <c r="P79" i="85"/>
  <c r="O79" i="85"/>
  <c r="N79" i="85"/>
  <c r="M79" i="85"/>
  <c r="L79" i="85"/>
  <c r="K79" i="85"/>
  <c r="J79" i="85"/>
  <c r="I79" i="85"/>
  <c r="H79" i="85"/>
  <c r="G79" i="85"/>
  <c r="F79" i="85"/>
  <c r="E79" i="85"/>
  <c r="Q78" i="85"/>
  <c r="P78" i="85"/>
  <c r="O78" i="85"/>
  <c r="N78" i="85"/>
  <c r="M78" i="85"/>
  <c r="L78" i="85"/>
  <c r="K78" i="85"/>
  <c r="J78" i="85"/>
  <c r="I78" i="85"/>
  <c r="H78" i="85"/>
  <c r="G78" i="85"/>
  <c r="F78" i="85"/>
  <c r="E78" i="85"/>
  <c r="Q77" i="85"/>
  <c r="P77" i="85"/>
  <c r="O77" i="85"/>
  <c r="N77" i="85"/>
  <c r="M77" i="85"/>
  <c r="L77" i="85"/>
  <c r="K77" i="85"/>
  <c r="J77" i="85"/>
  <c r="I77" i="85"/>
  <c r="H77" i="85"/>
  <c r="G77" i="85"/>
  <c r="F77" i="85"/>
  <c r="E77" i="85"/>
  <c r="Q76" i="85"/>
  <c r="P76" i="85"/>
  <c r="O76" i="85"/>
  <c r="N76" i="85"/>
  <c r="M76" i="85"/>
  <c r="L76" i="85"/>
  <c r="K76" i="85"/>
  <c r="J76" i="85"/>
  <c r="I76" i="85"/>
  <c r="H76" i="85"/>
  <c r="G76" i="85"/>
  <c r="F76" i="85"/>
  <c r="E76" i="85"/>
  <c r="Q75" i="85"/>
  <c r="P75" i="85"/>
  <c r="O75" i="85"/>
  <c r="N75" i="85"/>
  <c r="M75" i="85"/>
  <c r="L75" i="85"/>
  <c r="K75" i="85"/>
  <c r="J75" i="85"/>
  <c r="I75" i="85"/>
  <c r="H75" i="85"/>
  <c r="G75" i="85"/>
  <c r="F75" i="85"/>
  <c r="E75" i="85"/>
  <c r="Q74" i="85"/>
  <c r="P74" i="85"/>
  <c r="O74" i="85"/>
  <c r="N74" i="85"/>
  <c r="M74" i="85"/>
  <c r="L74" i="85"/>
  <c r="K74" i="85"/>
  <c r="J74" i="85"/>
  <c r="I74" i="85"/>
  <c r="H74" i="85"/>
  <c r="G74" i="85"/>
  <c r="F74" i="85"/>
  <c r="E74" i="85"/>
  <c r="Q73" i="85"/>
  <c r="P73" i="85"/>
  <c r="O73" i="85"/>
  <c r="N73" i="85"/>
  <c r="M73" i="85"/>
  <c r="L73" i="85"/>
  <c r="K73" i="85"/>
  <c r="J73" i="85"/>
  <c r="I73" i="85"/>
  <c r="H73" i="85"/>
  <c r="G73" i="85"/>
  <c r="F73" i="85"/>
  <c r="E73" i="85"/>
  <c r="Q72" i="85"/>
  <c r="P72" i="85"/>
  <c r="O72" i="85"/>
  <c r="N72" i="85"/>
  <c r="M72" i="85"/>
  <c r="L72" i="85"/>
  <c r="K72" i="85"/>
  <c r="J72" i="85"/>
  <c r="I72" i="85"/>
  <c r="H72" i="85"/>
  <c r="G72" i="85"/>
  <c r="F72" i="85"/>
  <c r="E72" i="85"/>
  <c r="Q71" i="85"/>
  <c r="P71" i="85"/>
  <c r="O71" i="85"/>
  <c r="N71" i="85"/>
  <c r="M71" i="85"/>
  <c r="L71" i="85"/>
  <c r="K71" i="85"/>
  <c r="J71" i="85"/>
  <c r="I71" i="85"/>
  <c r="H71" i="85"/>
  <c r="G71" i="85"/>
  <c r="F71" i="85"/>
  <c r="E71" i="85"/>
  <c r="B86" i="84"/>
  <c r="B69" i="84"/>
  <c r="B52" i="84"/>
  <c r="B35" i="84"/>
  <c r="B18" i="84"/>
  <c r="B86" i="91"/>
  <c r="B69" i="91"/>
  <c r="B52" i="91"/>
  <c r="B35" i="91"/>
  <c r="B18" i="91"/>
  <c r="Q2" i="84"/>
  <c r="P2" i="84"/>
  <c r="O2" i="84"/>
  <c r="N2" i="84"/>
  <c r="M2" i="84"/>
  <c r="L2" i="84"/>
  <c r="K2" i="84"/>
  <c r="J2" i="84"/>
  <c r="I2" i="84"/>
  <c r="H2" i="84"/>
  <c r="G2" i="84"/>
  <c r="F2" i="84"/>
  <c r="E2" i="84"/>
  <c r="D2" i="84"/>
  <c r="C2" i="84"/>
  <c r="Q83" i="84"/>
  <c r="P83" i="84"/>
  <c r="O83" i="84"/>
  <c r="N83" i="84"/>
  <c r="M83" i="84"/>
  <c r="L83" i="84"/>
  <c r="K83" i="84"/>
  <c r="J83" i="84"/>
  <c r="I83" i="84"/>
  <c r="H83" i="84"/>
  <c r="G83" i="84"/>
  <c r="F83" i="84"/>
  <c r="E83" i="84"/>
  <c r="Q82" i="84"/>
  <c r="P82" i="84"/>
  <c r="O82" i="84"/>
  <c r="N82" i="84"/>
  <c r="M82" i="84"/>
  <c r="L82" i="84"/>
  <c r="K82" i="84"/>
  <c r="J82" i="84"/>
  <c r="I82" i="84"/>
  <c r="H82" i="84"/>
  <c r="G82" i="84"/>
  <c r="F82" i="84"/>
  <c r="E82" i="84"/>
  <c r="Q81" i="84"/>
  <c r="P81" i="84"/>
  <c r="O81" i="84"/>
  <c r="N81" i="84"/>
  <c r="M81" i="84"/>
  <c r="L81" i="84"/>
  <c r="K81" i="84"/>
  <c r="J81" i="84"/>
  <c r="I81" i="84"/>
  <c r="H81" i="84"/>
  <c r="G81" i="84"/>
  <c r="F81" i="84"/>
  <c r="E81" i="84"/>
  <c r="Q80" i="84"/>
  <c r="P80" i="84"/>
  <c r="O80" i="84"/>
  <c r="N80" i="84"/>
  <c r="M80" i="84"/>
  <c r="L80" i="84"/>
  <c r="K80" i="84"/>
  <c r="J80" i="84"/>
  <c r="I80" i="84"/>
  <c r="H80" i="84"/>
  <c r="G80" i="84"/>
  <c r="F80" i="84"/>
  <c r="E80" i="84"/>
  <c r="Q79" i="84"/>
  <c r="P79" i="84"/>
  <c r="O79" i="84"/>
  <c r="N79" i="84"/>
  <c r="M79" i="84"/>
  <c r="L79" i="84"/>
  <c r="K79" i="84"/>
  <c r="J79" i="84"/>
  <c r="I79" i="84"/>
  <c r="H79" i="84"/>
  <c r="G79" i="84"/>
  <c r="F79" i="84"/>
  <c r="E79" i="84"/>
  <c r="Q78" i="84"/>
  <c r="P78" i="84"/>
  <c r="O78" i="84"/>
  <c r="N78" i="84"/>
  <c r="M78" i="84"/>
  <c r="L78" i="84"/>
  <c r="K78" i="84"/>
  <c r="J78" i="84"/>
  <c r="I78" i="84"/>
  <c r="H78" i="84"/>
  <c r="G78" i="84"/>
  <c r="F78" i="84"/>
  <c r="E78" i="84"/>
  <c r="Q77" i="84"/>
  <c r="P77" i="84"/>
  <c r="O77" i="84"/>
  <c r="N77" i="84"/>
  <c r="M77" i="84"/>
  <c r="L77" i="84"/>
  <c r="K77" i="84"/>
  <c r="J77" i="84"/>
  <c r="I77" i="84"/>
  <c r="H77" i="84"/>
  <c r="G77" i="84"/>
  <c r="F77" i="84"/>
  <c r="E77" i="84"/>
  <c r="Q76" i="84"/>
  <c r="P76" i="84"/>
  <c r="O76" i="84"/>
  <c r="N76" i="84"/>
  <c r="M76" i="84"/>
  <c r="L76" i="84"/>
  <c r="K76" i="84"/>
  <c r="J76" i="84"/>
  <c r="I76" i="84"/>
  <c r="H76" i="84"/>
  <c r="G76" i="84"/>
  <c r="F76" i="84"/>
  <c r="E76" i="84"/>
  <c r="Q75" i="84"/>
  <c r="P75" i="84"/>
  <c r="O75" i="84"/>
  <c r="N75" i="84"/>
  <c r="M75" i="84"/>
  <c r="L75" i="84"/>
  <c r="K75" i="84"/>
  <c r="J75" i="84"/>
  <c r="I75" i="84"/>
  <c r="H75" i="84"/>
  <c r="G75" i="84"/>
  <c r="F75" i="84"/>
  <c r="E75" i="84"/>
  <c r="Q74" i="84"/>
  <c r="P74" i="84"/>
  <c r="O74" i="84"/>
  <c r="N74" i="84"/>
  <c r="M74" i="84"/>
  <c r="L74" i="84"/>
  <c r="K74" i="84"/>
  <c r="J74" i="84"/>
  <c r="I74" i="84"/>
  <c r="H74" i="84"/>
  <c r="G74" i="84"/>
  <c r="F74" i="84"/>
  <c r="E74" i="84"/>
  <c r="Q73" i="84"/>
  <c r="P73" i="84"/>
  <c r="O73" i="84"/>
  <c r="N73" i="84"/>
  <c r="M73" i="84"/>
  <c r="L73" i="84"/>
  <c r="K73" i="84"/>
  <c r="J73" i="84"/>
  <c r="I73" i="84"/>
  <c r="H73" i="84"/>
  <c r="G73" i="84"/>
  <c r="F73" i="84"/>
  <c r="E73" i="84"/>
  <c r="Q72" i="84"/>
  <c r="P72" i="84"/>
  <c r="O72" i="84"/>
  <c r="N72" i="84"/>
  <c r="M72" i="84"/>
  <c r="L72" i="84"/>
  <c r="K72" i="84"/>
  <c r="J72" i="84"/>
  <c r="I72" i="84"/>
  <c r="H72" i="84"/>
  <c r="G72" i="84"/>
  <c r="F72" i="84"/>
  <c r="E72" i="84"/>
  <c r="Q71" i="84"/>
  <c r="P71" i="84"/>
  <c r="O71" i="84"/>
  <c r="N71" i="84"/>
  <c r="M71" i="84"/>
  <c r="L71" i="84"/>
  <c r="K71" i="84"/>
  <c r="J71" i="84"/>
  <c r="I71" i="84"/>
  <c r="H71" i="84"/>
  <c r="G71" i="84"/>
  <c r="F71" i="84"/>
  <c r="E71" i="84"/>
  <c r="Q2" i="91"/>
  <c r="P2" i="91"/>
  <c r="O2" i="91"/>
  <c r="N2" i="91"/>
  <c r="M2" i="91"/>
  <c r="L2" i="91"/>
  <c r="K2" i="91"/>
  <c r="J2" i="91"/>
  <c r="I2" i="91"/>
  <c r="H2" i="91"/>
  <c r="G2" i="91"/>
  <c r="F2" i="91"/>
  <c r="E2" i="91"/>
  <c r="D2" i="91"/>
  <c r="C2" i="91"/>
  <c r="X51" i="47"/>
  <c r="W51" i="47"/>
  <c r="V51" i="47"/>
  <c r="X50" i="47"/>
  <c r="W50" i="47"/>
  <c r="V50" i="47"/>
  <c r="X49" i="47"/>
  <c r="W49" i="47"/>
  <c r="V49" i="47"/>
  <c r="X48" i="47"/>
  <c r="W48" i="47"/>
  <c r="X82" i="47"/>
  <c r="W82" i="47"/>
  <c r="V82" i="47"/>
  <c r="X81" i="47"/>
  <c r="W81" i="47"/>
  <c r="V81" i="47"/>
  <c r="X80" i="47"/>
  <c r="W80" i="47"/>
  <c r="V80" i="47"/>
  <c r="X79" i="47"/>
  <c r="W79" i="47"/>
  <c r="X113" i="47"/>
  <c r="W113" i="47"/>
  <c r="V113" i="47"/>
  <c r="X112" i="47"/>
  <c r="W112" i="47"/>
  <c r="V112" i="47"/>
  <c r="X111" i="47"/>
  <c r="W111" i="47"/>
  <c r="V111" i="47"/>
  <c r="X110" i="47"/>
  <c r="W110" i="47"/>
  <c r="V110" i="47"/>
  <c r="Y18" i="35"/>
  <c r="X18" i="35"/>
  <c r="W18" i="35"/>
  <c r="V18" i="35"/>
  <c r="U18" i="35"/>
  <c r="T18" i="35"/>
  <c r="S18" i="35"/>
  <c r="R18" i="35"/>
  <c r="Q18" i="35"/>
  <c r="P18" i="35"/>
  <c r="O18" i="35"/>
  <c r="N18" i="35"/>
  <c r="M18" i="35"/>
  <c r="L18" i="35"/>
  <c r="K18" i="35"/>
  <c r="J18" i="35"/>
  <c r="I18" i="35"/>
  <c r="H18" i="35"/>
  <c r="G18" i="35"/>
  <c r="F18" i="35"/>
  <c r="E18" i="35"/>
  <c r="Y17" i="35"/>
  <c r="X17" i="35"/>
  <c r="W17" i="35"/>
  <c r="V17" i="35"/>
  <c r="U17" i="35"/>
  <c r="T17" i="35"/>
  <c r="S17" i="35"/>
  <c r="R17" i="35"/>
  <c r="Q17" i="35"/>
  <c r="P17" i="35"/>
  <c r="O17" i="35"/>
  <c r="N17" i="35"/>
  <c r="M17" i="35"/>
  <c r="L17" i="35"/>
  <c r="K17" i="35"/>
  <c r="J17" i="35"/>
  <c r="I17" i="35"/>
  <c r="H17" i="35"/>
  <c r="G17" i="35"/>
  <c r="F17" i="35"/>
  <c r="E17" i="35"/>
  <c r="Y16" i="35"/>
  <c r="X16" i="35"/>
  <c r="W16" i="35"/>
  <c r="V16" i="35"/>
  <c r="U16" i="35"/>
  <c r="T16" i="35"/>
  <c r="S16" i="35"/>
  <c r="R16" i="35"/>
  <c r="Q16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Y15" i="35"/>
  <c r="X15" i="35"/>
  <c r="W15" i="35"/>
  <c r="V15" i="35"/>
  <c r="U15" i="35"/>
  <c r="T15" i="35"/>
  <c r="S15" i="35"/>
  <c r="R15" i="35"/>
  <c r="Q15" i="35"/>
  <c r="P15" i="35"/>
  <c r="O15" i="35"/>
  <c r="N15" i="35"/>
  <c r="M15" i="35"/>
  <c r="L15" i="35"/>
  <c r="K15" i="35"/>
  <c r="J15" i="35"/>
  <c r="I15" i="35"/>
  <c r="H15" i="35"/>
  <c r="G15" i="35"/>
  <c r="F15" i="35"/>
  <c r="E15" i="35"/>
  <c r="Y14" i="35"/>
  <c r="X14" i="35"/>
  <c r="W14" i="35"/>
  <c r="V14" i="35"/>
  <c r="U14" i="35"/>
  <c r="T14" i="35"/>
  <c r="S14" i="35"/>
  <c r="R14" i="35"/>
  <c r="Q14" i="35"/>
  <c r="P14" i="35"/>
  <c r="O14" i="35"/>
  <c r="N14" i="35"/>
  <c r="M14" i="35"/>
  <c r="L14" i="35"/>
  <c r="K14" i="35"/>
  <c r="J14" i="35"/>
  <c r="I14" i="35"/>
  <c r="H14" i="35"/>
  <c r="G14" i="35"/>
  <c r="F14" i="35"/>
  <c r="E14" i="35"/>
  <c r="Y13" i="35"/>
  <c r="X13" i="35"/>
  <c r="W13" i="35"/>
  <c r="V13" i="35"/>
  <c r="U13" i="35"/>
  <c r="T13" i="35"/>
  <c r="S13" i="35"/>
  <c r="R13" i="35"/>
  <c r="Q13" i="35"/>
  <c r="P13" i="35"/>
  <c r="O13" i="35"/>
  <c r="N13" i="35"/>
  <c r="M13" i="35"/>
  <c r="L13" i="35"/>
  <c r="K13" i="35"/>
  <c r="J13" i="35"/>
  <c r="I13" i="35"/>
  <c r="H13" i="35"/>
  <c r="G13" i="35"/>
  <c r="F13" i="35"/>
  <c r="E13" i="35"/>
  <c r="Y12" i="35"/>
  <c r="X12" i="35"/>
  <c r="W12" i="35"/>
  <c r="V12" i="35"/>
  <c r="U12" i="35"/>
  <c r="T12" i="35"/>
  <c r="S12" i="35"/>
  <c r="R12" i="35"/>
  <c r="Q12" i="35"/>
  <c r="P12" i="35"/>
  <c r="O12" i="35"/>
  <c r="N12" i="35"/>
  <c r="M12" i="35"/>
  <c r="L12" i="35"/>
  <c r="K12" i="35"/>
  <c r="J12" i="35"/>
  <c r="I12" i="35"/>
  <c r="H12" i="35"/>
  <c r="G12" i="35"/>
  <c r="F12" i="35"/>
  <c r="E12" i="35"/>
  <c r="Y26" i="35"/>
  <c r="X26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G26" i="35"/>
  <c r="F26" i="35"/>
  <c r="E26" i="35"/>
  <c r="Y25" i="35"/>
  <c r="X25" i="35"/>
  <c r="W25" i="35"/>
  <c r="V25" i="35"/>
  <c r="U25" i="35"/>
  <c r="T25" i="35"/>
  <c r="S25" i="35"/>
  <c r="R25" i="35"/>
  <c r="Q25" i="35"/>
  <c r="P25" i="35"/>
  <c r="O25" i="35"/>
  <c r="N25" i="35"/>
  <c r="M25" i="35"/>
  <c r="L25" i="35"/>
  <c r="K25" i="35"/>
  <c r="J25" i="35"/>
  <c r="I25" i="35"/>
  <c r="H25" i="35"/>
  <c r="G25" i="35"/>
  <c r="F25" i="35"/>
  <c r="E25" i="35"/>
  <c r="Y24" i="35"/>
  <c r="X24" i="35"/>
  <c r="W24" i="35"/>
  <c r="V24" i="35"/>
  <c r="U24" i="35"/>
  <c r="T24" i="35"/>
  <c r="S24" i="35"/>
  <c r="R24" i="35"/>
  <c r="Q24" i="35"/>
  <c r="P24" i="35"/>
  <c r="O24" i="35"/>
  <c r="N24" i="35"/>
  <c r="M24" i="35"/>
  <c r="L24" i="35"/>
  <c r="K24" i="35"/>
  <c r="J24" i="35"/>
  <c r="I24" i="35"/>
  <c r="H24" i="35"/>
  <c r="G24" i="35"/>
  <c r="F24" i="35"/>
  <c r="E24" i="35"/>
  <c r="Y23" i="35"/>
  <c r="X23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Y19" i="35"/>
  <c r="X19" i="35"/>
  <c r="W19" i="35"/>
  <c r="V19" i="35"/>
  <c r="U19" i="35"/>
  <c r="T19" i="35"/>
  <c r="S19" i="35"/>
  <c r="R19" i="35"/>
  <c r="Q19" i="35"/>
  <c r="P19" i="35"/>
  <c r="O19" i="35"/>
  <c r="N19" i="35"/>
  <c r="M19" i="35"/>
  <c r="L19" i="35"/>
  <c r="K19" i="35"/>
  <c r="J19" i="35"/>
  <c r="I19" i="35"/>
  <c r="H19" i="35"/>
  <c r="G19" i="35"/>
  <c r="F19" i="35"/>
  <c r="E19" i="35"/>
  <c r="Y6" i="35"/>
  <c r="X6" i="35"/>
  <c r="W6" i="35"/>
  <c r="V6" i="35"/>
  <c r="U6" i="35"/>
  <c r="T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F26" i="95"/>
  <c r="G26" i="95" s="1"/>
  <c r="H26" i="95" s="1"/>
  <c r="I26" i="95" s="1"/>
  <c r="J26" i="95" s="1"/>
  <c r="K26" i="95" s="1"/>
  <c r="L26" i="95" s="1"/>
  <c r="M26" i="95" s="1"/>
  <c r="N26" i="95" s="1"/>
  <c r="O26" i="95" s="1"/>
  <c r="P26" i="95" s="1"/>
  <c r="Q26" i="95" s="1"/>
  <c r="R26" i="95" s="1"/>
  <c r="S26" i="95" s="1"/>
  <c r="T26" i="95" s="1"/>
  <c r="U26" i="95" s="1"/>
  <c r="V26" i="95" s="1"/>
  <c r="W26" i="95" s="1"/>
  <c r="X26" i="95" s="1"/>
  <c r="Y26" i="95" s="1"/>
  <c r="F25" i="95"/>
  <c r="G25" i="95" s="1"/>
  <c r="H25" i="95" s="1"/>
  <c r="I25" i="95" s="1"/>
  <c r="J25" i="95" s="1"/>
  <c r="K25" i="95" s="1"/>
  <c r="L25" i="95" s="1"/>
  <c r="M25" i="95" s="1"/>
  <c r="N25" i="95" s="1"/>
  <c r="O25" i="95" s="1"/>
  <c r="P25" i="95" s="1"/>
  <c r="Q25" i="95" s="1"/>
  <c r="R25" i="95" s="1"/>
  <c r="S25" i="95" s="1"/>
  <c r="T25" i="95" s="1"/>
  <c r="U25" i="95" s="1"/>
  <c r="V25" i="95" s="1"/>
  <c r="W25" i="95" s="1"/>
  <c r="X25" i="95" s="1"/>
  <c r="Y25" i="95" s="1"/>
  <c r="F24" i="95"/>
  <c r="G24" i="95" s="1"/>
  <c r="H24" i="95" s="1"/>
  <c r="I24" i="95" s="1"/>
  <c r="J24" i="95" s="1"/>
  <c r="K24" i="95" s="1"/>
  <c r="L24" i="95" s="1"/>
  <c r="M24" i="95" s="1"/>
  <c r="N24" i="95" s="1"/>
  <c r="O24" i="95" s="1"/>
  <c r="P24" i="95" s="1"/>
  <c r="Q24" i="95" s="1"/>
  <c r="R24" i="95" s="1"/>
  <c r="S24" i="95" s="1"/>
  <c r="T24" i="95" s="1"/>
  <c r="U24" i="95" s="1"/>
  <c r="V24" i="95" s="1"/>
  <c r="W24" i="95" s="1"/>
  <c r="X24" i="95" s="1"/>
  <c r="Y24" i="95" s="1"/>
  <c r="F23" i="95"/>
  <c r="G23" i="95" s="1"/>
  <c r="H23" i="95" s="1"/>
  <c r="I23" i="95" s="1"/>
  <c r="J23" i="95" s="1"/>
  <c r="K23" i="95" s="1"/>
  <c r="L23" i="95" s="1"/>
  <c r="M23" i="95" s="1"/>
  <c r="N23" i="95" s="1"/>
  <c r="O23" i="95" s="1"/>
  <c r="P23" i="95" s="1"/>
  <c r="Q23" i="95" s="1"/>
  <c r="R23" i="95" s="1"/>
  <c r="S23" i="95" s="1"/>
  <c r="T23" i="95" s="1"/>
  <c r="U23" i="95" s="1"/>
  <c r="V23" i="95" s="1"/>
  <c r="W23" i="95" s="1"/>
  <c r="X23" i="95" s="1"/>
  <c r="Y23" i="95" s="1"/>
  <c r="F19" i="95"/>
  <c r="G19" i="95" s="1"/>
  <c r="H19" i="95" s="1"/>
  <c r="I19" i="95" s="1"/>
  <c r="J19" i="95" s="1"/>
  <c r="K19" i="95" s="1"/>
  <c r="L19" i="95" s="1"/>
  <c r="M19" i="95" s="1"/>
  <c r="N19" i="95" s="1"/>
  <c r="O19" i="95" s="1"/>
  <c r="P19" i="95" s="1"/>
  <c r="Q19" i="95" s="1"/>
  <c r="R19" i="95" s="1"/>
  <c r="S19" i="95" s="1"/>
  <c r="T19" i="95" s="1"/>
  <c r="U19" i="95" s="1"/>
  <c r="V19" i="95" s="1"/>
  <c r="W19" i="95" s="1"/>
  <c r="X19" i="95" s="1"/>
  <c r="Y19" i="95" s="1"/>
  <c r="F7" i="95"/>
  <c r="G7" i="95" s="1"/>
  <c r="H7" i="95" s="1"/>
  <c r="I7" i="95" s="1"/>
  <c r="J7" i="95" s="1"/>
  <c r="K7" i="95" s="1"/>
  <c r="L7" i="95" s="1"/>
  <c r="M7" i="95" s="1"/>
  <c r="N7" i="95" s="1"/>
  <c r="O7" i="95" s="1"/>
  <c r="P7" i="95" s="1"/>
  <c r="Q7" i="95" s="1"/>
  <c r="R7" i="95" s="1"/>
  <c r="S7" i="95" s="1"/>
  <c r="T7" i="95" s="1"/>
  <c r="U7" i="95" s="1"/>
  <c r="V7" i="95" s="1"/>
  <c r="W7" i="95" s="1"/>
  <c r="X7" i="95" s="1"/>
  <c r="Y7" i="95" s="1"/>
  <c r="F6" i="95"/>
  <c r="G6" i="95" s="1"/>
  <c r="H6" i="95" s="1"/>
  <c r="I6" i="95" s="1"/>
  <c r="J6" i="95" s="1"/>
  <c r="K6" i="95" s="1"/>
  <c r="L6" i="95" s="1"/>
  <c r="M6" i="95" s="1"/>
  <c r="N6" i="95" s="1"/>
  <c r="O6" i="95" s="1"/>
  <c r="P6" i="95" s="1"/>
  <c r="Q6" i="95" s="1"/>
  <c r="R6" i="95" s="1"/>
  <c r="S6" i="95" s="1"/>
  <c r="T6" i="95" s="1"/>
  <c r="U6" i="95" s="1"/>
  <c r="V6" i="95" s="1"/>
  <c r="W6" i="95" s="1"/>
  <c r="X6" i="95" s="1"/>
  <c r="Y6" i="95" s="1"/>
  <c r="F5" i="95"/>
  <c r="G5" i="95" s="1"/>
  <c r="H5" i="95" s="1"/>
  <c r="I5" i="95" s="1"/>
  <c r="J5" i="95" s="1"/>
  <c r="K5" i="95" s="1"/>
  <c r="L5" i="95" s="1"/>
  <c r="M5" i="95" s="1"/>
  <c r="N5" i="95" s="1"/>
  <c r="O5" i="95" s="1"/>
  <c r="P5" i="95" s="1"/>
  <c r="Q5" i="95" s="1"/>
  <c r="R5" i="95" s="1"/>
  <c r="S5" i="95" s="1"/>
  <c r="T5" i="95" s="1"/>
  <c r="U5" i="95" s="1"/>
  <c r="V5" i="95" s="1"/>
  <c r="W5" i="95" s="1"/>
  <c r="X5" i="95" s="1"/>
  <c r="Y5" i="95" s="1"/>
  <c r="F4" i="95"/>
  <c r="G4" i="95" s="1"/>
  <c r="H4" i="95" s="1"/>
  <c r="I4" i="95" s="1"/>
  <c r="J4" i="95" s="1"/>
  <c r="K4" i="95" s="1"/>
  <c r="L4" i="95" s="1"/>
  <c r="M4" i="95" s="1"/>
  <c r="N4" i="95" s="1"/>
  <c r="O4" i="95" s="1"/>
  <c r="P4" i="95" s="1"/>
  <c r="Q4" i="95" s="1"/>
  <c r="R4" i="95" s="1"/>
  <c r="S4" i="95" s="1"/>
  <c r="T4" i="95" s="1"/>
  <c r="U4" i="95" s="1"/>
  <c r="V4" i="95" s="1"/>
  <c r="W4" i="95" s="1"/>
  <c r="X4" i="95" s="1"/>
  <c r="Y4" i="95" s="1"/>
  <c r="B122" i="100" l="1"/>
  <c r="B121" i="100"/>
  <c r="B120" i="100"/>
  <c r="B119" i="100"/>
  <c r="D118" i="100"/>
  <c r="C118" i="100"/>
  <c r="D117" i="100"/>
  <c r="C117" i="100"/>
  <c r="B117" i="100"/>
  <c r="B116" i="100"/>
  <c r="B115" i="100"/>
  <c r="B114" i="100"/>
  <c r="D113" i="100"/>
  <c r="C113" i="100"/>
  <c r="D112" i="100"/>
  <c r="C112" i="100"/>
  <c r="D111" i="100"/>
  <c r="C111" i="100"/>
  <c r="D110" i="100"/>
  <c r="C110" i="100"/>
  <c r="B110" i="100"/>
  <c r="D109" i="100"/>
  <c r="C109" i="100"/>
  <c r="D108" i="100"/>
  <c r="C108" i="100"/>
  <c r="D107" i="100"/>
  <c r="C107" i="100"/>
  <c r="D106" i="100"/>
  <c r="C106" i="100"/>
  <c r="B106" i="100"/>
  <c r="B105" i="100"/>
  <c r="D104" i="100"/>
  <c r="C104" i="100"/>
  <c r="D103" i="100"/>
  <c r="C103" i="100"/>
  <c r="B103" i="100"/>
  <c r="B102" i="100"/>
  <c r="B101" i="100"/>
  <c r="B100" i="100"/>
  <c r="D99" i="100"/>
  <c r="D98" i="100"/>
  <c r="B98" i="100"/>
  <c r="D96" i="100"/>
  <c r="B91" i="100"/>
  <c r="B90" i="100"/>
  <c r="B89" i="100"/>
  <c r="B88" i="100"/>
  <c r="D87" i="100"/>
  <c r="C87" i="100"/>
  <c r="D86" i="100"/>
  <c r="C86" i="100"/>
  <c r="B86" i="100"/>
  <c r="B85" i="100"/>
  <c r="B84" i="100"/>
  <c r="B83" i="100"/>
  <c r="D82" i="100"/>
  <c r="C82" i="100"/>
  <c r="D81" i="100"/>
  <c r="C81" i="100"/>
  <c r="D80" i="100"/>
  <c r="C80" i="100"/>
  <c r="D79" i="100"/>
  <c r="C79" i="100"/>
  <c r="B79" i="100"/>
  <c r="D78" i="100"/>
  <c r="C78" i="100"/>
  <c r="D77" i="100"/>
  <c r="C77" i="100"/>
  <c r="D76" i="100"/>
  <c r="C76" i="100"/>
  <c r="D75" i="100"/>
  <c r="C75" i="100"/>
  <c r="B75" i="100"/>
  <c r="B74" i="100"/>
  <c r="D73" i="100"/>
  <c r="C73" i="100"/>
  <c r="D72" i="100"/>
  <c r="C72" i="100"/>
  <c r="B72" i="100"/>
  <c r="B71" i="100"/>
  <c r="B70" i="100"/>
  <c r="B69" i="100"/>
  <c r="D68" i="100"/>
  <c r="D67" i="100"/>
  <c r="B67" i="100"/>
  <c r="D65" i="100"/>
  <c r="B60" i="100"/>
  <c r="B59" i="100"/>
  <c r="B58" i="100"/>
  <c r="B57" i="100"/>
  <c r="D56" i="100"/>
  <c r="C56" i="100"/>
  <c r="D55" i="100"/>
  <c r="C55" i="100"/>
  <c r="B55" i="100"/>
  <c r="B54" i="100"/>
  <c r="B53" i="100"/>
  <c r="B52" i="100"/>
  <c r="D51" i="100"/>
  <c r="C51" i="100"/>
  <c r="D50" i="100"/>
  <c r="C50" i="100"/>
  <c r="D49" i="100"/>
  <c r="C49" i="100"/>
  <c r="D48" i="100"/>
  <c r="C48" i="100"/>
  <c r="B48" i="100"/>
  <c r="D47" i="100"/>
  <c r="C47" i="100"/>
  <c r="D46" i="100"/>
  <c r="C46" i="100"/>
  <c r="D45" i="100"/>
  <c r="C45" i="100"/>
  <c r="D44" i="100"/>
  <c r="C44" i="100"/>
  <c r="B44" i="100"/>
  <c r="B43" i="100"/>
  <c r="D42" i="100"/>
  <c r="C42" i="100"/>
  <c r="D41" i="100"/>
  <c r="C41" i="100"/>
  <c r="B41" i="100"/>
  <c r="B40" i="100"/>
  <c r="B39" i="100"/>
  <c r="B38" i="100"/>
  <c r="D37" i="100"/>
  <c r="D36" i="100"/>
  <c r="B36" i="100"/>
  <c r="D34" i="100"/>
  <c r="B27" i="100"/>
  <c r="B26" i="100"/>
  <c r="B25" i="100"/>
  <c r="B24" i="100"/>
  <c r="D23" i="100"/>
  <c r="C23" i="100"/>
  <c r="D22" i="100"/>
  <c r="C22" i="100"/>
  <c r="B22" i="100"/>
  <c r="B21" i="100"/>
  <c r="B20" i="100"/>
  <c r="B19" i="100"/>
  <c r="D18" i="100"/>
  <c r="C18" i="100"/>
  <c r="D17" i="100"/>
  <c r="C17" i="100"/>
  <c r="D16" i="100"/>
  <c r="C16" i="100"/>
  <c r="D15" i="100"/>
  <c r="C15" i="100"/>
  <c r="B15" i="100"/>
  <c r="D14" i="100"/>
  <c r="C14" i="100"/>
  <c r="D13" i="100"/>
  <c r="C13" i="100"/>
  <c r="D12" i="100"/>
  <c r="C12" i="100"/>
  <c r="D11" i="100"/>
  <c r="C11" i="100"/>
  <c r="B11" i="100"/>
  <c r="B10" i="100"/>
  <c r="D9" i="100"/>
  <c r="C9" i="100"/>
  <c r="D8" i="100"/>
  <c r="C8" i="100"/>
  <c r="B8" i="100"/>
  <c r="B7" i="100"/>
  <c r="B6" i="100"/>
  <c r="B5" i="100"/>
  <c r="D4" i="100"/>
  <c r="D3" i="100"/>
  <c r="B3" i="100"/>
  <c r="D1" i="100"/>
  <c r="B122" i="99"/>
  <c r="B121" i="99"/>
  <c r="B120" i="99"/>
  <c r="B119" i="99"/>
  <c r="D118" i="99"/>
  <c r="C118" i="99"/>
  <c r="D117" i="99"/>
  <c r="C117" i="99"/>
  <c r="B117" i="99"/>
  <c r="B116" i="99"/>
  <c r="B115" i="99"/>
  <c r="B114" i="99"/>
  <c r="D113" i="99"/>
  <c r="C113" i="99"/>
  <c r="D112" i="99"/>
  <c r="C112" i="99"/>
  <c r="D111" i="99"/>
  <c r="C111" i="99"/>
  <c r="D110" i="99"/>
  <c r="C110" i="99"/>
  <c r="B110" i="99"/>
  <c r="D109" i="99"/>
  <c r="C109" i="99"/>
  <c r="D108" i="99"/>
  <c r="C108" i="99"/>
  <c r="D107" i="99"/>
  <c r="C107" i="99"/>
  <c r="D106" i="99"/>
  <c r="C106" i="99"/>
  <c r="B106" i="99"/>
  <c r="B105" i="99"/>
  <c r="D104" i="99"/>
  <c r="C104" i="99"/>
  <c r="D103" i="99"/>
  <c r="C103" i="99"/>
  <c r="B103" i="99"/>
  <c r="B102" i="99"/>
  <c r="B101" i="99"/>
  <c r="B100" i="99"/>
  <c r="D99" i="99"/>
  <c r="D98" i="99"/>
  <c r="B98" i="99"/>
  <c r="D96" i="99"/>
  <c r="B91" i="99"/>
  <c r="B90" i="99"/>
  <c r="B89" i="99"/>
  <c r="B88" i="99"/>
  <c r="D87" i="99"/>
  <c r="C87" i="99"/>
  <c r="D86" i="99"/>
  <c r="C86" i="99"/>
  <c r="B86" i="99"/>
  <c r="B85" i="99"/>
  <c r="B84" i="99"/>
  <c r="B83" i="99"/>
  <c r="D82" i="99"/>
  <c r="C82" i="99"/>
  <c r="D81" i="99"/>
  <c r="C81" i="99"/>
  <c r="D80" i="99"/>
  <c r="C80" i="99"/>
  <c r="D79" i="99"/>
  <c r="C79" i="99"/>
  <c r="B79" i="99"/>
  <c r="D78" i="99"/>
  <c r="C78" i="99"/>
  <c r="D77" i="99"/>
  <c r="C77" i="99"/>
  <c r="D76" i="99"/>
  <c r="C76" i="99"/>
  <c r="D75" i="99"/>
  <c r="C75" i="99"/>
  <c r="B75" i="99"/>
  <c r="B74" i="99"/>
  <c r="D73" i="99"/>
  <c r="C73" i="99"/>
  <c r="D72" i="99"/>
  <c r="C72" i="99"/>
  <c r="B72" i="99"/>
  <c r="B71" i="99"/>
  <c r="B70" i="99"/>
  <c r="B69" i="99"/>
  <c r="D68" i="99"/>
  <c r="D67" i="99"/>
  <c r="B67" i="99"/>
  <c r="D65" i="99"/>
  <c r="B60" i="99"/>
  <c r="B59" i="99"/>
  <c r="B58" i="99"/>
  <c r="B57" i="99"/>
  <c r="D56" i="99"/>
  <c r="C56" i="99"/>
  <c r="D55" i="99"/>
  <c r="C55" i="99"/>
  <c r="B55" i="99"/>
  <c r="B54" i="99"/>
  <c r="B53" i="99"/>
  <c r="B52" i="99"/>
  <c r="D51" i="99"/>
  <c r="C51" i="99"/>
  <c r="D50" i="99"/>
  <c r="C50" i="99"/>
  <c r="D49" i="99"/>
  <c r="C49" i="99"/>
  <c r="D48" i="99"/>
  <c r="C48" i="99"/>
  <c r="B48" i="99"/>
  <c r="D47" i="99"/>
  <c r="C47" i="99"/>
  <c r="D46" i="99"/>
  <c r="C46" i="99"/>
  <c r="D45" i="99"/>
  <c r="C45" i="99"/>
  <c r="D44" i="99"/>
  <c r="C44" i="99"/>
  <c r="B44" i="99"/>
  <c r="B43" i="99"/>
  <c r="D42" i="99"/>
  <c r="C42" i="99"/>
  <c r="D41" i="99"/>
  <c r="C41" i="99"/>
  <c r="B41" i="99"/>
  <c r="B40" i="99"/>
  <c r="B39" i="99"/>
  <c r="B38" i="99"/>
  <c r="D37" i="99"/>
  <c r="D36" i="99"/>
  <c r="B36" i="99"/>
  <c r="D34" i="99"/>
  <c r="B27" i="99"/>
  <c r="B26" i="99"/>
  <c r="B25" i="99"/>
  <c r="B24" i="99"/>
  <c r="D23" i="99"/>
  <c r="C23" i="99"/>
  <c r="D22" i="99"/>
  <c r="C22" i="99"/>
  <c r="B22" i="99"/>
  <c r="B21" i="99"/>
  <c r="B20" i="99"/>
  <c r="B19" i="99"/>
  <c r="D18" i="99"/>
  <c r="C18" i="99"/>
  <c r="D17" i="99"/>
  <c r="C17" i="99"/>
  <c r="D16" i="99"/>
  <c r="C16" i="99"/>
  <c r="D15" i="99"/>
  <c r="C15" i="99"/>
  <c r="B15" i="99"/>
  <c r="D14" i="99"/>
  <c r="C14" i="99"/>
  <c r="D13" i="99"/>
  <c r="C13" i="99"/>
  <c r="D12" i="99"/>
  <c r="C12" i="99"/>
  <c r="D11" i="99"/>
  <c r="C11" i="99"/>
  <c r="B11" i="99"/>
  <c r="B10" i="99"/>
  <c r="D9" i="99"/>
  <c r="C9" i="99"/>
  <c r="D8" i="99"/>
  <c r="C8" i="99"/>
  <c r="B8" i="99"/>
  <c r="B7" i="99"/>
  <c r="B6" i="99"/>
  <c r="B5" i="99"/>
  <c r="D4" i="99"/>
  <c r="D3" i="99"/>
  <c r="B3" i="99"/>
  <c r="D1" i="99"/>
  <c r="W98" i="23"/>
  <c r="W99" i="23"/>
  <c r="W100" i="23"/>
  <c r="W101" i="23"/>
  <c r="W102" i="23"/>
  <c r="W103" i="23"/>
  <c r="W104" i="23"/>
  <c r="W105" i="23"/>
  <c r="W106" i="23"/>
  <c r="W107" i="23"/>
  <c r="W108" i="23"/>
  <c r="W109" i="23"/>
  <c r="W110" i="23"/>
  <c r="W111" i="23"/>
  <c r="W112" i="23"/>
  <c r="W113" i="23"/>
  <c r="W114" i="23"/>
  <c r="W115" i="23"/>
  <c r="W116" i="23"/>
  <c r="W117" i="23"/>
  <c r="W118" i="23"/>
  <c r="W119" i="23"/>
  <c r="W120" i="23"/>
  <c r="W121" i="23"/>
  <c r="W122" i="23"/>
  <c r="W67" i="23"/>
  <c r="W68" i="23"/>
  <c r="W69" i="23"/>
  <c r="W70" i="23"/>
  <c r="W71" i="23"/>
  <c r="W72" i="23"/>
  <c r="W73" i="23"/>
  <c r="W74" i="23"/>
  <c r="W75" i="23"/>
  <c r="W76" i="23"/>
  <c r="W77" i="23"/>
  <c r="W78" i="23"/>
  <c r="W80" i="23"/>
  <c r="W81" i="23"/>
  <c r="W82" i="23"/>
  <c r="W83" i="23"/>
  <c r="W84" i="23"/>
  <c r="W85" i="23"/>
  <c r="W86" i="23"/>
  <c r="W87" i="23"/>
  <c r="W88" i="23"/>
  <c r="W89" i="23"/>
  <c r="W90" i="23"/>
  <c r="W91" i="23"/>
  <c r="W36" i="23"/>
  <c r="W37" i="23"/>
  <c r="W38" i="23"/>
  <c r="W39" i="23"/>
  <c r="W40" i="23"/>
  <c r="W41" i="23"/>
  <c r="W42" i="23"/>
  <c r="W43" i="23"/>
  <c r="W44" i="23"/>
  <c r="W45" i="23"/>
  <c r="W46" i="23"/>
  <c r="W47" i="23"/>
  <c r="W48" i="23"/>
  <c r="W49" i="23"/>
  <c r="W50" i="23"/>
  <c r="W51" i="23"/>
  <c r="W52" i="23"/>
  <c r="W53" i="23"/>
  <c r="W54" i="23"/>
  <c r="W55" i="23"/>
  <c r="W56" i="23"/>
  <c r="W57" i="23"/>
  <c r="W58" i="23"/>
  <c r="W59" i="23"/>
  <c r="W60" i="23"/>
  <c r="W98" i="20"/>
  <c r="W99" i="20"/>
  <c r="W100" i="20"/>
  <c r="W101" i="20"/>
  <c r="W102" i="20"/>
  <c r="W103" i="20"/>
  <c r="W104" i="20"/>
  <c r="W105" i="20"/>
  <c r="W106" i="20"/>
  <c r="W107" i="20"/>
  <c r="W108" i="20"/>
  <c r="W109" i="20"/>
  <c r="W110" i="20"/>
  <c r="W111" i="20"/>
  <c r="W112" i="20"/>
  <c r="W113" i="20"/>
  <c r="W114" i="20"/>
  <c r="W115" i="20"/>
  <c r="W116" i="20"/>
  <c r="W117" i="20"/>
  <c r="W118" i="20"/>
  <c r="W119" i="20"/>
  <c r="W120" i="20"/>
  <c r="W121" i="20"/>
  <c r="W122" i="20"/>
  <c r="W67" i="20"/>
  <c r="W68" i="20"/>
  <c r="W69" i="20"/>
  <c r="W70" i="20"/>
  <c r="W71" i="20"/>
  <c r="W72" i="20"/>
  <c r="W73" i="20"/>
  <c r="W74" i="20"/>
  <c r="W75" i="20"/>
  <c r="W76" i="20"/>
  <c r="W77" i="20"/>
  <c r="W78" i="20"/>
  <c r="W80" i="20"/>
  <c r="W81" i="20"/>
  <c r="W82" i="20"/>
  <c r="W83" i="20"/>
  <c r="W84" i="20"/>
  <c r="W85" i="20"/>
  <c r="W86" i="20"/>
  <c r="W87" i="20"/>
  <c r="W88" i="20"/>
  <c r="W89" i="20"/>
  <c r="W90" i="20"/>
  <c r="W91" i="20"/>
  <c r="W36" i="20"/>
  <c r="W37" i="20"/>
  <c r="W38" i="20"/>
  <c r="W39" i="20"/>
  <c r="W40" i="20"/>
  <c r="W41" i="20"/>
  <c r="W42" i="20"/>
  <c r="W43" i="20"/>
  <c r="W44" i="20"/>
  <c r="W45" i="20"/>
  <c r="W46" i="20"/>
  <c r="W47" i="20"/>
  <c r="W48" i="20"/>
  <c r="W49" i="20"/>
  <c r="W50" i="20"/>
  <c r="W51" i="20"/>
  <c r="W52" i="20"/>
  <c r="W53" i="20"/>
  <c r="W54" i="20"/>
  <c r="W55" i="20"/>
  <c r="W56" i="20"/>
  <c r="W57" i="20"/>
  <c r="W58" i="20"/>
  <c r="W59" i="20"/>
  <c r="W60" i="20"/>
  <c r="W79" i="23"/>
  <c r="V79" i="47"/>
  <c r="Y44" i="47"/>
  <c r="Y45" i="47"/>
  <c r="Y46" i="47"/>
  <c r="Y47" i="47"/>
  <c r="W98" i="94"/>
  <c r="W99" i="94"/>
  <c r="W100" i="94"/>
  <c r="W101" i="94"/>
  <c r="W102" i="94"/>
  <c r="W103" i="94"/>
  <c r="W104" i="94"/>
  <c r="W105" i="94"/>
  <c r="W106" i="94"/>
  <c r="W107" i="94"/>
  <c r="W108" i="94"/>
  <c r="W109" i="94"/>
  <c r="W110" i="94"/>
  <c r="W111" i="94"/>
  <c r="W112" i="94"/>
  <c r="W113" i="94"/>
  <c r="W114" i="94"/>
  <c r="W115" i="94"/>
  <c r="W116" i="94"/>
  <c r="W117" i="94"/>
  <c r="W118" i="94"/>
  <c r="W119" i="94"/>
  <c r="W120" i="94"/>
  <c r="W121" i="94"/>
  <c r="W122" i="94"/>
  <c r="W67" i="94"/>
  <c r="W68" i="94"/>
  <c r="W69" i="94"/>
  <c r="W70" i="94"/>
  <c r="W71" i="94"/>
  <c r="W72" i="94"/>
  <c r="W73" i="94"/>
  <c r="W74" i="94"/>
  <c r="W75" i="94"/>
  <c r="W76" i="94"/>
  <c r="W77" i="94"/>
  <c r="W78" i="94"/>
  <c r="W79" i="94"/>
  <c r="W80" i="94"/>
  <c r="W81" i="94"/>
  <c r="W82" i="94"/>
  <c r="W83" i="94"/>
  <c r="W84" i="94"/>
  <c r="W85" i="94"/>
  <c r="W86" i="94"/>
  <c r="W87" i="94"/>
  <c r="W88" i="94"/>
  <c r="W89" i="94"/>
  <c r="W90" i="94"/>
  <c r="W91" i="94"/>
  <c r="X67" i="94"/>
  <c r="X68" i="94"/>
  <c r="X69" i="94"/>
  <c r="W36" i="94"/>
  <c r="W37" i="94"/>
  <c r="W38" i="94"/>
  <c r="W39" i="94"/>
  <c r="W40" i="94"/>
  <c r="W41" i="94"/>
  <c r="W42" i="94"/>
  <c r="W43" i="94"/>
  <c r="W44" i="94"/>
  <c r="W45" i="94"/>
  <c r="W46" i="94"/>
  <c r="W47" i="94"/>
  <c r="W48" i="94"/>
  <c r="W49" i="94"/>
  <c r="W50" i="94"/>
  <c r="W51" i="94"/>
  <c r="W52" i="94"/>
  <c r="W53" i="94"/>
  <c r="W54" i="94"/>
  <c r="W55" i="94"/>
  <c r="W56" i="94"/>
  <c r="W57" i="94"/>
  <c r="W58" i="94"/>
  <c r="W59" i="94"/>
  <c r="W60" i="94"/>
  <c r="Y36" i="47"/>
  <c r="D106" i="57"/>
  <c r="C106" i="57"/>
  <c r="C104" i="57"/>
  <c r="C103" i="57"/>
  <c r="D103" i="57"/>
  <c r="E65" i="74"/>
  <c r="F65" i="74"/>
  <c r="G65" i="74"/>
  <c r="H65" i="74"/>
  <c r="I65" i="74"/>
  <c r="J65" i="74"/>
  <c r="K65" i="74"/>
  <c r="L65" i="74"/>
  <c r="M65" i="74"/>
  <c r="N65" i="74"/>
  <c r="O65" i="74"/>
  <c r="P65" i="74"/>
  <c r="Q65" i="74"/>
  <c r="E45" i="74"/>
  <c r="F45" i="74"/>
  <c r="G45" i="74"/>
  <c r="H45" i="74"/>
  <c r="I45" i="74"/>
  <c r="J45" i="74"/>
  <c r="K45" i="74"/>
  <c r="L45" i="74"/>
  <c r="M45" i="74"/>
  <c r="N45" i="74"/>
  <c r="O45" i="74"/>
  <c r="P45" i="74"/>
  <c r="Q45" i="74"/>
  <c r="E46" i="74"/>
  <c r="F46" i="74"/>
  <c r="G46" i="74"/>
  <c r="H46" i="74"/>
  <c r="I46" i="74"/>
  <c r="J46" i="74"/>
  <c r="K46" i="74"/>
  <c r="L46" i="74"/>
  <c r="M46" i="74"/>
  <c r="N46" i="74"/>
  <c r="O46" i="74"/>
  <c r="P46" i="74"/>
  <c r="Q46" i="74"/>
  <c r="E47" i="74"/>
  <c r="F47" i="74"/>
  <c r="G47" i="74"/>
  <c r="H47" i="74"/>
  <c r="I47" i="74"/>
  <c r="J47" i="74"/>
  <c r="K47" i="74"/>
  <c r="L47" i="74"/>
  <c r="M47" i="74"/>
  <c r="N47" i="74"/>
  <c r="O47" i="74"/>
  <c r="P47" i="74"/>
  <c r="Q47" i="74"/>
  <c r="E48" i="74"/>
  <c r="F48" i="74"/>
  <c r="G48" i="74"/>
  <c r="H48" i="74"/>
  <c r="I48" i="74"/>
  <c r="J48" i="74"/>
  <c r="K48" i="74"/>
  <c r="L48" i="74"/>
  <c r="M48" i="74"/>
  <c r="N48" i="74"/>
  <c r="O48" i="74"/>
  <c r="P48" i="74"/>
  <c r="Q48" i="74"/>
  <c r="E49" i="74"/>
  <c r="F49" i="74"/>
  <c r="G49" i="74"/>
  <c r="H49" i="74"/>
  <c r="I49" i="74"/>
  <c r="J49" i="74"/>
  <c r="K49" i="74"/>
  <c r="L49" i="74"/>
  <c r="M49" i="74"/>
  <c r="N49" i="74"/>
  <c r="O49" i="74"/>
  <c r="P49" i="74"/>
  <c r="Q49" i="74"/>
  <c r="E50" i="74"/>
  <c r="F50" i="74"/>
  <c r="G50" i="74"/>
  <c r="H50" i="74"/>
  <c r="I50" i="74"/>
  <c r="J50" i="74"/>
  <c r="K50" i="74"/>
  <c r="L50" i="74"/>
  <c r="M50" i="74"/>
  <c r="N50" i="74"/>
  <c r="O50" i="74"/>
  <c r="P50" i="74"/>
  <c r="Q50" i="74"/>
  <c r="E51" i="74"/>
  <c r="F51" i="74"/>
  <c r="G51" i="74"/>
  <c r="H51" i="74"/>
  <c r="I51" i="74"/>
  <c r="J51" i="74"/>
  <c r="K51" i="74"/>
  <c r="L51" i="74"/>
  <c r="M51" i="74"/>
  <c r="N51" i="74"/>
  <c r="O51" i="74"/>
  <c r="P51" i="74"/>
  <c r="Q51" i="74"/>
  <c r="E52" i="74"/>
  <c r="F52" i="74"/>
  <c r="G52" i="74"/>
  <c r="H52" i="74"/>
  <c r="I52" i="74"/>
  <c r="J52" i="74"/>
  <c r="K52" i="74"/>
  <c r="L52" i="74"/>
  <c r="M52" i="74"/>
  <c r="N52" i="74"/>
  <c r="O52" i="74"/>
  <c r="P52" i="74"/>
  <c r="Q52" i="74"/>
  <c r="E53" i="74"/>
  <c r="F53" i="74"/>
  <c r="G53" i="74"/>
  <c r="H53" i="74"/>
  <c r="I53" i="74"/>
  <c r="J53" i="74"/>
  <c r="K53" i="74"/>
  <c r="L53" i="74"/>
  <c r="M53" i="74"/>
  <c r="N53" i="74"/>
  <c r="O53" i="74"/>
  <c r="P53" i="74"/>
  <c r="Q53" i="74"/>
  <c r="E54" i="74"/>
  <c r="F54" i="74"/>
  <c r="G54" i="74"/>
  <c r="H54" i="74"/>
  <c r="I54" i="74"/>
  <c r="J54" i="74"/>
  <c r="K54" i="74"/>
  <c r="L54" i="74"/>
  <c r="M54" i="74"/>
  <c r="N54" i="74"/>
  <c r="O54" i="74"/>
  <c r="P54" i="74"/>
  <c r="Q54" i="74"/>
  <c r="E55" i="74"/>
  <c r="F55" i="74"/>
  <c r="G55" i="74"/>
  <c r="H55" i="74"/>
  <c r="I55" i="74"/>
  <c r="J55" i="74"/>
  <c r="K55" i="74"/>
  <c r="L55" i="74"/>
  <c r="M55" i="74"/>
  <c r="N55" i="74"/>
  <c r="O55" i="74"/>
  <c r="P55" i="74"/>
  <c r="Q55" i="74"/>
  <c r="E56" i="74"/>
  <c r="F56" i="74"/>
  <c r="G56" i="74"/>
  <c r="H56" i="74"/>
  <c r="I56" i="74"/>
  <c r="J56" i="74"/>
  <c r="K56" i="74"/>
  <c r="L56" i="74"/>
  <c r="M56" i="74"/>
  <c r="N56" i="74"/>
  <c r="O56" i="74"/>
  <c r="P56" i="74"/>
  <c r="Q56" i="74"/>
  <c r="E57" i="74"/>
  <c r="F57" i="74"/>
  <c r="G57" i="74"/>
  <c r="H57" i="74"/>
  <c r="I57" i="74"/>
  <c r="J57" i="74"/>
  <c r="K57" i="74"/>
  <c r="L57" i="74"/>
  <c r="M57" i="74"/>
  <c r="N57" i="74"/>
  <c r="O57" i="74"/>
  <c r="P57" i="74"/>
  <c r="Q57" i="74"/>
  <c r="F25" i="74"/>
  <c r="G25" i="74"/>
  <c r="H25" i="74"/>
  <c r="I25" i="74"/>
  <c r="J25" i="74"/>
  <c r="K25" i="74"/>
  <c r="L25" i="74"/>
  <c r="M25" i="74"/>
  <c r="N25" i="74"/>
  <c r="O25" i="74"/>
  <c r="P25" i="74"/>
  <c r="Q25" i="74"/>
  <c r="F26" i="74"/>
  <c r="G26" i="74"/>
  <c r="H26" i="74"/>
  <c r="I26" i="74"/>
  <c r="J26" i="74"/>
  <c r="K26" i="74"/>
  <c r="L26" i="74"/>
  <c r="M26" i="74"/>
  <c r="N26" i="74"/>
  <c r="O26" i="74"/>
  <c r="P26" i="74"/>
  <c r="Q26" i="74"/>
  <c r="F27" i="74"/>
  <c r="G27" i="74"/>
  <c r="H27" i="74"/>
  <c r="I27" i="74"/>
  <c r="J27" i="74"/>
  <c r="K27" i="74"/>
  <c r="L27" i="74"/>
  <c r="M27" i="74"/>
  <c r="N27" i="74"/>
  <c r="O27" i="74"/>
  <c r="P27" i="74"/>
  <c r="Q27" i="74"/>
  <c r="F28" i="74"/>
  <c r="G28" i="74"/>
  <c r="H28" i="74"/>
  <c r="I28" i="74"/>
  <c r="J28" i="74"/>
  <c r="K28" i="74"/>
  <c r="L28" i="74"/>
  <c r="M28" i="74"/>
  <c r="N28" i="74"/>
  <c r="O28" i="74"/>
  <c r="P28" i="74"/>
  <c r="Q28" i="74"/>
  <c r="F29" i="74"/>
  <c r="G29" i="74"/>
  <c r="H29" i="74"/>
  <c r="I29" i="74"/>
  <c r="J29" i="74"/>
  <c r="K29" i="74"/>
  <c r="L29" i="74"/>
  <c r="M29" i="74"/>
  <c r="N29" i="74"/>
  <c r="O29" i="74"/>
  <c r="P29" i="74"/>
  <c r="Q29" i="74"/>
  <c r="F30" i="74"/>
  <c r="G30" i="74"/>
  <c r="H30" i="74"/>
  <c r="I30" i="74"/>
  <c r="J30" i="74"/>
  <c r="K30" i="74"/>
  <c r="L30" i="74"/>
  <c r="M30" i="74"/>
  <c r="N30" i="74"/>
  <c r="O30" i="74"/>
  <c r="P30" i="74"/>
  <c r="Q30" i="74"/>
  <c r="F31" i="74"/>
  <c r="G31" i="74"/>
  <c r="H31" i="74"/>
  <c r="I31" i="74"/>
  <c r="J31" i="74"/>
  <c r="K31" i="74"/>
  <c r="L31" i="74"/>
  <c r="M31" i="74"/>
  <c r="N31" i="74"/>
  <c r="O31" i="74"/>
  <c r="P31" i="74"/>
  <c r="Q31" i="74"/>
  <c r="F32" i="74"/>
  <c r="G32" i="74"/>
  <c r="H32" i="74"/>
  <c r="I32" i="74"/>
  <c r="J32" i="74"/>
  <c r="K32" i="74"/>
  <c r="L32" i="74"/>
  <c r="M32" i="74"/>
  <c r="N32" i="74"/>
  <c r="O32" i="74"/>
  <c r="P32" i="74"/>
  <c r="Q32" i="74"/>
  <c r="F33" i="74"/>
  <c r="G33" i="74"/>
  <c r="H33" i="74"/>
  <c r="I33" i="74"/>
  <c r="J33" i="74"/>
  <c r="K33" i="74"/>
  <c r="L33" i="74"/>
  <c r="M33" i="74"/>
  <c r="N33" i="74"/>
  <c r="O33" i="74"/>
  <c r="P33" i="74"/>
  <c r="Q33" i="74"/>
  <c r="F34" i="74"/>
  <c r="G34" i="74"/>
  <c r="H34" i="74"/>
  <c r="I34" i="74"/>
  <c r="J34" i="74"/>
  <c r="K34" i="74"/>
  <c r="L34" i="74"/>
  <c r="M34" i="74"/>
  <c r="N34" i="74"/>
  <c r="O34" i="74"/>
  <c r="P34" i="74"/>
  <c r="Q34" i="74"/>
  <c r="F35" i="74"/>
  <c r="G35" i="74"/>
  <c r="H35" i="74"/>
  <c r="I35" i="74"/>
  <c r="J35" i="74"/>
  <c r="K35" i="74"/>
  <c r="L35" i="74"/>
  <c r="M35" i="74"/>
  <c r="N35" i="74"/>
  <c r="O35" i="74"/>
  <c r="P35" i="74"/>
  <c r="Q35" i="74"/>
  <c r="F36" i="74"/>
  <c r="G36" i="74"/>
  <c r="H36" i="74"/>
  <c r="I36" i="74"/>
  <c r="J36" i="74"/>
  <c r="K36" i="74"/>
  <c r="L36" i="74"/>
  <c r="M36" i="74"/>
  <c r="N36" i="74"/>
  <c r="O36" i="74"/>
  <c r="P36" i="74"/>
  <c r="Q36" i="74"/>
  <c r="F37" i="74"/>
  <c r="G37" i="74"/>
  <c r="H37" i="74"/>
  <c r="I37" i="74"/>
  <c r="J37" i="74"/>
  <c r="K37" i="74"/>
  <c r="L37" i="74"/>
  <c r="M37" i="74"/>
  <c r="N37" i="74"/>
  <c r="O37" i="74"/>
  <c r="P37" i="74"/>
  <c r="Q37" i="74"/>
  <c r="H54" i="91"/>
  <c r="I54" i="91"/>
  <c r="J54" i="91"/>
  <c r="K54" i="91"/>
  <c r="L54" i="91"/>
  <c r="M54" i="91"/>
  <c r="N54" i="91"/>
  <c r="O54" i="91"/>
  <c r="P54" i="91"/>
  <c r="Q54" i="91"/>
  <c r="H55" i="91"/>
  <c r="I55" i="91"/>
  <c r="J55" i="91"/>
  <c r="K55" i="91"/>
  <c r="L55" i="91"/>
  <c r="M55" i="91"/>
  <c r="N55" i="91"/>
  <c r="O55" i="91"/>
  <c r="P55" i="91"/>
  <c r="Q55" i="91"/>
  <c r="H56" i="91"/>
  <c r="I56" i="91"/>
  <c r="J56" i="91"/>
  <c r="K56" i="91"/>
  <c r="L56" i="91"/>
  <c r="M56" i="91"/>
  <c r="N56" i="91"/>
  <c r="O56" i="91"/>
  <c r="P56" i="91"/>
  <c r="Q56" i="91"/>
  <c r="H57" i="91"/>
  <c r="I57" i="91"/>
  <c r="J57" i="91"/>
  <c r="K57" i="91"/>
  <c r="L57" i="91"/>
  <c r="M57" i="91"/>
  <c r="N57" i="91"/>
  <c r="O57" i="91"/>
  <c r="P57" i="91"/>
  <c r="Q57" i="91"/>
  <c r="H58" i="91"/>
  <c r="I58" i="91"/>
  <c r="J58" i="91"/>
  <c r="K58" i="91"/>
  <c r="L58" i="91"/>
  <c r="M58" i="91"/>
  <c r="N58" i="91"/>
  <c r="O58" i="91"/>
  <c r="P58" i="91"/>
  <c r="Q58" i="91"/>
  <c r="H59" i="91"/>
  <c r="I59" i="91"/>
  <c r="J59" i="91"/>
  <c r="K59" i="91"/>
  <c r="L59" i="91"/>
  <c r="M59" i="91"/>
  <c r="N59" i="91"/>
  <c r="O59" i="91"/>
  <c r="P59" i="91"/>
  <c r="Q59" i="91"/>
  <c r="H60" i="91"/>
  <c r="I60" i="91"/>
  <c r="J60" i="91"/>
  <c r="K60" i="91"/>
  <c r="L60" i="91"/>
  <c r="M60" i="91"/>
  <c r="N60" i="91"/>
  <c r="O60" i="91"/>
  <c r="P60" i="91"/>
  <c r="Q60" i="91"/>
  <c r="H61" i="91"/>
  <c r="I61" i="91"/>
  <c r="J61" i="91"/>
  <c r="K61" i="91"/>
  <c r="L61" i="91"/>
  <c r="M61" i="91"/>
  <c r="N61" i="91"/>
  <c r="O61" i="91"/>
  <c r="P61" i="91"/>
  <c r="Q61" i="91"/>
  <c r="H62" i="91"/>
  <c r="I62" i="91"/>
  <c r="J62" i="91"/>
  <c r="K62" i="91"/>
  <c r="L62" i="91"/>
  <c r="M62" i="91"/>
  <c r="N62" i="91"/>
  <c r="O62" i="91"/>
  <c r="P62" i="91"/>
  <c r="Q62" i="91"/>
  <c r="H63" i="91"/>
  <c r="I63" i="91"/>
  <c r="J63" i="91"/>
  <c r="K63" i="91"/>
  <c r="L63" i="91"/>
  <c r="M63" i="91"/>
  <c r="N63" i="91"/>
  <c r="O63" i="91"/>
  <c r="P63" i="91"/>
  <c r="Q63" i="91"/>
  <c r="H64" i="91"/>
  <c r="I64" i="91"/>
  <c r="J64" i="91"/>
  <c r="K64" i="91"/>
  <c r="L64" i="91"/>
  <c r="M64" i="91"/>
  <c r="N64" i="91"/>
  <c r="O64" i="91"/>
  <c r="P64" i="91"/>
  <c r="Q64" i="91"/>
  <c r="H65" i="91"/>
  <c r="I65" i="91"/>
  <c r="J65" i="91"/>
  <c r="K65" i="91"/>
  <c r="L65" i="91"/>
  <c r="M65" i="91"/>
  <c r="N65" i="91"/>
  <c r="O65" i="91"/>
  <c r="P65" i="91"/>
  <c r="Q65" i="91"/>
  <c r="H66" i="91"/>
  <c r="I66" i="91"/>
  <c r="J66" i="91"/>
  <c r="K66" i="91"/>
  <c r="L66" i="91"/>
  <c r="M66" i="91"/>
  <c r="N66" i="91"/>
  <c r="O66" i="91"/>
  <c r="P66" i="91"/>
  <c r="Q66" i="91"/>
  <c r="H37" i="91"/>
  <c r="I37" i="91"/>
  <c r="J37" i="91"/>
  <c r="K37" i="91"/>
  <c r="L37" i="91"/>
  <c r="M37" i="91"/>
  <c r="N37" i="91"/>
  <c r="O37" i="91"/>
  <c r="P37" i="91"/>
  <c r="Q37" i="91"/>
  <c r="H38" i="91"/>
  <c r="I38" i="91"/>
  <c r="J38" i="91"/>
  <c r="K38" i="91"/>
  <c r="L38" i="91"/>
  <c r="M38" i="91"/>
  <c r="N38" i="91"/>
  <c r="O38" i="91"/>
  <c r="P38" i="91"/>
  <c r="Q38" i="91"/>
  <c r="H39" i="91"/>
  <c r="I39" i="91"/>
  <c r="J39" i="91"/>
  <c r="K39" i="91"/>
  <c r="L39" i="91"/>
  <c r="M39" i="91"/>
  <c r="N39" i="91"/>
  <c r="O39" i="91"/>
  <c r="P39" i="91"/>
  <c r="Q39" i="91"/>
  <c r="H40" i="91"/>
  <c r="I40" i="91"/>
  <c r="J40" i="91"/>
  <c r="K40" i="91"/>
  <c r="L40" i="91"/>
  <c r="M40" i="91"/>
  <c r="N40" i="91"/>
  <c r="O40" i="91"/>
  <c r="P40" i="91"/>
  <c r="Q40" i="91"/>
  <c r="H41" i="91"/>
  <c r="I41" i="91"/>
  <c r="J41" i="91"/>
  <c r="K41" i="91"/>
  <c r="L41" i="91"/>
  <c r="M41" i="91"/>
  <c r="N41" i="91"/>
  <c r="O41" i="91"/>
  <c r="P41" i="91"/>
  <c r="Q41" i="91"/>
  <c r="H42" i="91"/>
  <c r="I42" i="91"/>
  <c r="J42" i="91"/>
  <c r="K42" i="91"/>
  <c r="L42" i="91"/>
  <c r="M42" i="91"/>
  <c r="N42" i="91"/>
  <c r="O42" i="91"/>
  <c r="P42" i="91"/>
  <c r="Q42" i="91"/>
  <c r="H43" i="91"/>
  <c r="I43" i="91"/>
  <c r="J43" i="91"/>
  <c r="K43" i="91"/>
  <c r="L43" i="91"/>
  <c r="M43" i="91"/>
  <c r="N43" i="91"/>
  <c r="O43" i="91"/>
  <c r="P43" i="91"/>
  <c r="Q43" i="91"/>
  <c r="H44" i="91"/>
  <c r="I44" i="91"/>
  <c r="J44" i="91"/>
  <c r="K44" i="91"/>
  <c r="L44" i="91"/>
  <c r="M44" i="91"/>
  <c r="N44" i="91"/>
  <c r="O44" i="91"/>
  <c r="P44" i="91"/>
  <c r="Q44" i="91"/>
  <c r="H45" i="91"/>
  <c r="I45" i="91"/>
  <c r="J45" i="91"/>
  <c r="K45" i="91"/>
  <c r="L45" i="91"/>
  <c r="M45" i="91"/>
  <c r="N45" i="91"/>
  <c r="O45" i="91"/>
  <c r="P45" i="91"/>
  <c r="Q45" i="91"/>
  <c r="H46" i="91"/>
  <c r="I46" i="91"/>
  <c r="J46" i="91"/>
  <c r="K46" i="91"/>
  <c r="L46" i="91"/>
  <c r="M46" i="91"/>
  <c r="N46" i="91"/>
  <c r="O46" i="91"/>
  <c r="P46" i="91"/>
  <c r="Q46" i="91"/>
  <c r="H47" i="91"/>
  <c r="I47" i="91"/>
  <c r="J47" i="91"/>
  <c r="K47" i="91"/>
  <c r="L47" i="91"/>
  <c r="M47" i="91"/>
  <c r="N47" i="91"/>
  <c r="O47" i="91"/>
  <c r="P47" i="91"/>
  <c r="Q47" i="91"/>
  <c r="H48" i="91"/>
  <c r="I48" i="91"/>
  <c r="J48" i="91"/>
  <c r="K48" i="91"/>
  <c r="L48" i="91"/>
  <c r="M48" i="91"/>
  <c r="N48" i="91"/>
  <c r="O48" i="91"/>
  <c r="P48" i="91"/>
  <c r="Q48" i="91"/>
  <c r="H49" i="91"/>
  <c r="I49" i="91"/>
  <c r="J49" i="91"/>
  <c r="K49" i="91"/>
  <c r="L49" i="91"/>
  <c r="M49" i="91"/>
  <c r="N49" i="91"/>
  <c r="O49" i="91"/>
  <c r="P49" i="91"/>
  <c r="Q49" i="91"/>
  <c r="H20" i="91"/>
  <c r="I20" i="91"/>
  <c r="J20" i="91"/>
  <c r="K20" i="91"/>
  <c r="L20" i="91"/>
  <c r="M20" i="91"/>
  <c r="N20" i="91"/>
  <c r="O20" i="91"/>
  <c r="P20" i="91"/>
  <c r="Q20" i="91"/>
  <c r="H21" i="91"/>
  <c r="I21" i="91"/>
  <c r="J21" i="91"/>
  <c r="K21" i="91"/>
  <c r="L21" i="91"/>
  <c r="M21" i="91"/>
  <c r="N21" i="91"/>
  <c r="O21" i="91"/>
  <c r="P21" i="91"/>
  <c r="Q21" i="91"/>
  <c r="H22" i="91"/>
  <c r="I22" i="91"/>
  <c r="J22" i="91"/>
  <c r="K22" i="91"/>
  <c r="L22" i="91"/>
  <c r="M22" i="91"/>
  <c r="N22" i="91"/>
  <c r="O22" i="91"/>
  <c r="P22" i="91"/>
  <c r="Q22" i="91"/>
  <c r="H23" i="91"/>
  <c r="I23" i="91"/>
  <c r="J23" i="91"/>
  <c r="K23" i="91"/>
  <c r="L23" i="91"/>
  <c r="M23" i="91"/>
  <c r="N23" i="91"/>
  <c r="O23" i="91"/>
  <c r="P23" i="91"/>
  <c r="Q23" i="91"/>
  <c r="H24" i="91"/>
  <c r="I24" i="91"/>
  <c r="J24" i="91"/>
  <c r="K24" i="91"/>
  <c r="L24" i="91"/>
  <c r="M24" i="91"/>
  <c r="N24" i="91"/>
  <c r="O24" i="91"/>
  <c r="P24" i="91"/>
  <c r="Q24" i="91"/>
  <c r="H25" i="91"/>
  <c r="I25" i="91"/>
  <c r="J25" i="91"/>
  <c r="K25" i="91"/>
  <c r="L25" i="91"/>
  <c r="M25" i="91"/>
  <c r="N25" i="91"/>
  <c r="O25" i="91"/>
  <c r="P25" i="91"/>
  <c r="Q25" i="91"/>
  <c r="H26" i="91"/>
  <c r="I26" i="91"/>
  <c r="J26" i="91"/>
  <c r="K26" i="91"/>
  <c r="L26" i="91"/>
  <c r="M26" i="91"/>
  <c r="N26" i="91"/>
  <c r="O26" i="91"/>
  <c r="P26" i="91"/>
  <c r="Q26" i="91"/>
  <c r="H27" i="91"/>
  <c r="I27" i="91"/>
  <c r="J27" i="91"/>
  <c r="K27" i="91"/>
  <c r="L27" i="91"/>
  <c r="M27" i="91"/>
  <c r="N27" i="91"/>
  <c r="O27" i="91"/>
  <c r="P27" i="91"/>
  <c r="Q27" i="91"/>
  <c r="H28" i="91"/>
  <c r="I28" i="91"/>
  <c r="J28" i="91"/>
  <c r="K28" i="91"/>
  <c r="L28" i="91"/>
  <c r="M28" i="91"/>
  <c r="N28" i="91"/>
  <c r="O28" i="91"/>
  <c r="P28" i="91"/>
  <c r="Q28" i="91"/>
  <c r="H29" i="91"/>
  <c r="I29" i="91"/>
  <c r="J29" i="91"/>
  <c r="K29" i="91"/>
  <c r="L29" i="91"/>
  <c r="M29" i="91"/>
  <c r="N29" i="91"/>
  <c r="O29" i="91"/>
  <c r="P29" i="91"/>
  <c r="Q29" i="91"/>
  <c r="H30" i="91"/>
  <c r="I30" i="91"/>
  <c r="J30" i="91"/>
  <c r="K30" i="91"/>
  <c r="L30" i="91"/>
  <c r="M30" i="91"/>
  <c r="N30" i="91"/>
  <c r="O30" i="91"/>
  <c r="P30" i="91"/>
  <c r="Q30" i="91"/>
  <c r="H31" i="91"/>
  <c r="I31" i="91"/>
  <c r="J31" i="91"/>
  <c r="K31" i="91"/>
  <c r="L31" i="91"/>
  <c r="M31" i="91"/>
  <c r="N31" i="91"/>
  <c r="O31" i="91"/>
  <c r="P31" i="91"/>
  <c r="Q31" i="91"/>
  <c r="H32" i="91"/>
  <c r="I32" i="91"/>
  <c r="J32" i="91"/>
  <c r="K32" i="91"/>
  <c r="L32" i="91"/>
  <c r="M32" i="91"/>
  <c r="N32" i="91"/>
  <c r="O32" i="91"/>
  <c r="P32" i="91"/>
  <c r="Q32" i="91"/>
  <c r="H3" i="91"/>
  <c r="I3" i="91"/>
  <c r="J3" i="91"/>
  <c r="K3" i="91"/>
  <c r="L3" i="91"/>
  <c r="M3" i="91"/>
  <c r="N3" i="91"/>
  <c r="O3" i="91"/>
  <c r="P3" i="91"/>
  <c r="Q3" i="91"/>
  <c r="H4" i="91"/>
  <c r="I4" i="91"/>
  <c r="J4" i="91"/>
  <c r="K4" i="91"/>
  <c r="L4" i="91"/>
  <c r="M4" i="91"/>
  <c r="N4" i="91"/>
  <c r="O4" i="91"/>
  <c r="P4" i="91"/>
  <c r="Q4" i="91"/>
  <c r="H5" i="91"/>
  <c r="I5" i="91"/>
  <c r="J5" i="91"/>
  <c r="K5" i="91"/>
  <c r="L5" i="91"/>
  <c r="M5" i="91"/>
  <c r="N5" i="91"/>
  <c r="O5" i="91"/>
  <c r="P5" i="91"/>
  <c r="Q5" i="91"/>
  <c r="H6" i="91"/>
  <c r="I6" i="91"/>
  <c r="J6" i="91"/>
  <c r="K6" i="91"/>
  <c r="L6" i="91"/>
  <c r="M6" i="91"/>
  <c r="N6" i="91"/>
  <c r="O6" i="91"/>
  <c r="P6" i="91"/>
  <c r="Q6" i="91"/>
  <c r="H7" i="91"/>
  <c r="I7" i="91"/>
  <c r="J7" i="91"/>
  <c r="K7" i="91"/>
  <c r="L7" i="91"/>
  <c r="M7" i="91"/>
  <c r="N7" i="91"/>
  <c r="O7" i="91"/>
  <c r="P7" i="91"/>
  <c r="Q7" i="91"/>
  <c r="H8" i="91"/>
  <c r="I8" i="91"/>
  <c r="J8" i="91"/>
  <c r="K8" i="91"/>
  <c r="L8" i="91"/>
  <c r="M8" i="91"/>
  <c r="N8" i="91"/>
  <c r="O8" i="91"/>
  <c r="P8" i="91"/>
  <c r="Q8" i="91"/>
  <c r="H9" i="91"/>
  <c r="I9" i="91"/>
  <c r="J9" i="91"/>
  <c r="K9" i="91"/>
  <c r="L9" i="91"/>
  <c r="M9" i="91"/>
  <c r="N9" i="91"/>
  <c r="O9" i="91"/>
  <c r="P9" i="91"/>
  <c r="Q9" i="91"/>
  <c r="H10" i="91"/>
  <c r="I10" i="91"/>
  <c r="J10" i="91"/>
  <c r="K10" i="91"/>
  <c r="L10" i="91"/>
  <c r="M10" i="91"/>
  <c r="N10" i="91"/>
  <c r="O10" i="91"/>
  <c r="P10" i="91"/>
  <c r="Q10" i="91"/>
  <c r="H11" i="91"/>
  <c r="I11" i="91"/>
  <c r="J11" i="91"/>
  <c r="K11" i="91"/>
  <c r="L11" i="91"/>
  <c r="M11" i="91"/>
  <c r="N11" i="91"/>
  <c r="O11" i="91"/>
  <c r="P11" i="91"/>
  <c r="Q11" i="91"/>
  <c r="H12" i="91"/>
  <c r="I12" i="91"/>
  <c r="J12" i="91"/>
  <c r="K12" i="91"/>
  <c r="L12" i="91"/>
  <c r="M12" i="91"/>
  <c r="N12" i="91"/>
  <c r="O12" i="91"/>
  <c r="P12" i="91"/>
  <c r="Q12" i="91"/>
  <c r="H13" i="91"/>
  <c r="I13" i="91"/>
  <c r="J13" i="91"/>
  <c r="K13" i="91"/>
  <c r="L13" i="91"/>
  <c r="M13" i="91"/>
  <c r="N13" i="91"/>
  <c r="O13" i="91"/>
  <c r="P13" i="91"/>
  <c r="Q13" i="91"/>
  <c r="H14" i="91"/>
  <c r="I14" i="91"/>
  <c r="J14" i="91"/>
  <c r="K14" i="91"/>
  <c r="L14" i="91"/>
  <c r="M14" i="91"/>
  <c r="N14" i="91"/>
  <c r="O14" i="91"/>
  <c r="P14" i="91"/>
  <c r="Q14" i="91"/>
  <c r="H15" i="91"/>
  <c r="I15" i="91"/>
  <c r="J15" i="91"/>
  <c r="K15" i="91"/>
  <c r="L15" i="91"/>
  <c r="M15" i="91"/>
  <c r="N15" i="91"/>
  <c r="O15" i="91"/>
  <c r="P15" i="91"/>
  <c r="Q15" i="91"/>
  <c r="H58" i="76"/>
  <c r="I58" i="76"/>
  <c r="J58" i="76"/>
  <c r="K58" i="76"/>
  <c r="L58" i="76"/>
  <c r="M58" i="76"/>
  <c r="N58" i="76"/>
  <c r="O58" i="76"/>
  <c r="P58" i="76"/>
  <c r="Q58" i="76"/>
  <c r="H38" i="76"/>
  <c r="I38" i="76"/>
  <c r="J38" i="76"/>
  <c r="K38" i="76"/>
  <c r="L38" i="76"/>
  <c r="M38" i="76"/>
  <c r="N38" i="76"/>
  <c r="O38" i="76"/>
  <c r="P38" i="76"/>
  <c r="Q38" i="76"/>
  <c r="G58" i="77"/>
  <c r="H58" i="77"/>
  <c r="I58" i="77"/>
  <c r="J58" i="77"/>
  <c r="K58" i="77"/>
  <c r="L58" i="77"/>
  <c r="M58" i="77"/>
  <c r="N58" i="77"/>
  <c r="O58" i="77"/>
  <c r="P58" i="77"/>
  <c r="Q58" i="77"/>
  <c r="G38" i="77"/>
  <c r="H38" i="77"/>
  <c r="I38" i="77"/>
  <c r="J38" i="77"/>
  <c r="K38" i="77"/>
  <c r="L38" i="77"/>
  <c r="M38" i="77"/>
  <c r="N38" i="77"/>
  <c r="O38" i="77"/>
  <c r="P38" i="77"/>
  <c r="Q38" i="77"/>
  <c r="H67" i="84"/>
  <c r="I67" i="84"/>
  <c r="J67" i="84"/>
  <c r="K67" i="84"/>
  <c r="L67" i="84"/>
  <c r="M67" i="84"/>
  <c r="N67" i="84"/>
  <c r="O67" i="84"/>
  <c r="P67" i="84"/>
  <c r="Q67" i="84"/>
  <c r="H50" i="84"/>
  <c r="I50" i="84"/>
  <c r="J50" i="84"/>
  <c r="K50" i="84"/>
  <c r="L50" i="84"/>
  <c r="M50" i="84"/>
  <c r="N50" i="84"/>
  <c r="O50" i="84"/>
  <c r="P50" i="84"/>
  <c r="Q50" i="84"/>
  <c r="H33" i="84"/>
  <c r="I33" i="84"/>
  <c r="J33" i="84"/>
  <c r="K33" i="84"/>
  <c r="L33" i="84"/>
  <c r="M33" i="84"/>
  <c r="N33" i="84"/>
  <c r="O33" i="84"/>
  <c r="P33" i="84"/>
  <c r="Q33" i="84"/>
  <c r="H16" i="84"/>
  <c r="I16" i="84"/>
  <c r="J16" i="84"/>
  <c r="K16" i="84"/>
  <c r="L16" i="84"/>
  <c r="M16" i="84"/>
  <c r="N16" i="84"/>
  <c r="O16" i="84"/>
  <c r="P16" i="84"/>
  <c r="Q16" i="84"/>
  <c r="H67" i="85"/>
  <c r="I67" i="85"/>
  <c r="J67" i="85"/>
  <c r="K67" i="85"/>
  <c r="L67" i="85"/>
  <c r="M67" i="85"/>
  <c r="N67" i="85"/>
  <c r="O67" i="85"/>
  <c r="P67" i="85"/>
  <c r="Q67" i="85"/>
  <c r="H50" i="85"/>
  <c r="I50" i="85"/>
  <c r="J50" i="85"/>
  <c r="K50" i="85"/>
  <c r="L50" i="85"/>
  <c r="M50" i="85"/>
  <c r="N50" i="85"/>
  <c r="O50" i="85"/>
  <c r="P50" i="85"/>
  <c r="Q50" i="85"/>
  <c r="H33" i="85"/>
  <c r="I33" i="85"/>
  <c r="J33" i="85"/>
  <c r="K33" i="85"/>
  <c r="L33" i="85"/>
  <c r="M33" i="85"/>
  <c r="N33" i="85"/>
  <c r="O33" i="85"/>
  <c r="P33" i="85"/>
  <c r="Q33" i="85"/>
  <c r="H16" i="85"/>
  <c r="I16" i="85"/>
  <c r="J16" i="85"/>
  <c r="K16" i="85"/>
  <c r="L16" i="85"/>
  <c r="M16" i="85"/>
  <c r="N16" i="85"/>
  <c r="O16" i="85"/>
  <c r="P16" i="85"/>
  <c r="Q16" i="85"/>
  <c r="I63" i="98"/>
  <c r="I84" i="98" s="1"/>
  <c r="J63" i="98"/>
  <c r="J84" i="98" s="1"/>
  <c r="K63" i="98"/>
  <c r="K84" i="98" s="1"/>
  <c r="L63" i="98"/>
  <c r="L84" i="98" s="1"/>
  <c r="M63" i="98"/>
  <c r="M84" i="98" s="1"/>
  <c r="N63" i="98"/>
  <c r="N84" i="98" s="1"/>
  <c r="O63" i="98"/>
  <c r="O84" i="98" s="1"/>
  <c r="P63" i="98"/>
  <c r="P84" i="98" s="1"/>
  <c r="Q63" i="98"/>
  <c r="Q84" i="98" s="1"/>
  <c r="R63" i="98"/>
  <c r="R84" i="98" s="1"/>
  <c r="C18" i="98"/>
  <c r="C34" i="98" s="1"/>
  <c r="C50" i="98" s="1"/>
  <c r="C66" i="98" s="1"/>
  <c r="F98" i="23"/>
  <c r="F98" i="99" s="1"/>
  <c r="F98" i="100" s="1"/>
  <c r="G98" i="23"/>
  <c r="G98" i="99" s="1"/>
  <c r="G98" i="100" s="1"/>
  <c r="H98" i="23"/>
  <c r="H98" i="99" s="1"/>
  <c r="H98" i="100" s="1"/>
  <c r="I98" i="23"/>
  <c r="I98" i="99" s="1"/>
  <c r="I98" i="100" s="1"/>
  <c r="J98" i="23"/>
  <c r="J98" i="99" s="1"/>
  <c r="J98" i="100" s="1"/>
  <c r="K98" i="23"/>
  <c r="K98" i="99" s="1"/>
  <c r="K98" i="100" s="1"/>
  <c r="L98" i="23"/>
  <c r="L98" i="99" s="1"/>
  <c r="L98" i="100" s="1"/>
  <c r="M98" i="23"/>
  <c r="M98" i="99" s="1"/>
  <c r="M98" i="100" s="1"/>
  <c r="N98" i="23"/>
  <c r="N98" i="99" s="1"/>
  <c r="N98" i="100" s="1"/>
  <c r="O98" i="23"/>
  <c r="O98" i="99" s="1"/>
  <c r="O98" i="100" s="1"/>
  <c r="P98" i="23"/>
  <c r="P98" i="99" s="1"/>
  <c r="P98" i="100" s="1"/>
  <c r="Q98" i="23"/>
  <c r="Q98" i="99" s="1"/>
  <c r="Q98" i="100" s="1"/>
  <c r="R98" i="23"/>
  <c r="R98" i="99" s="1"/>
  <c r="R98" i="100" s="1"/>
  <c r="S98" i="23"/>
  <c r="S98" i="99" s="1"/>
  <c r="S98" i="100" s="1"/>
  <c r="F99" i="23"/>
  <c r="F99" i="99" s="1"/>
  <c r="F99" i="100" s="1"/>
  <c r="G99" i="23"/>
  <c r="H99" i="23"/>
  <c r="I99" i="23"/>
  <c r="J99" i="23"/>
  <c r="K99" i="23"/>
  <c r="L99" i="23"/>
  <c r="M99" i="23"/>
  <c r="N99" i="23"/>
  <c r="N99" i="99" s="1"/>
  <c r="N99" i="100" s="1"/>
  <c r="O99" i="23"/>
  <c r="P99" i="23"/>
  <c r="Q99" i="23"/>
  <c r="R99" i="23"/>
  <c r="S99" i="23"/>
  <c r="F100" i="23"/>
  <c r="F100" i="99" s="1"/>
  <c r="F100" i="100" s="1"/>
  <c r="G100" i="23"/>
  <c r="G100" i="99" s="1"/>
  <c r="G100" i="100" s="1"/>
  <c r="H100" i="23"/>
  <c r="H100" i="99" s="1"/>
  <c r="H100" i="100" s="1"/>
  <c r="I100" i="23"/>
  <c r="J100" i="23"/>
  <c r="J100" i="99" s="1"/>
  <c r="J100" i="100" s="1"/>
  <c r="K100" i="23"/>
  <c r="L100" i="23"/>
  <c r="M100" i="23"/>
  <c r="N100" i="23"/>
  <c r="N100" i="99" s="1"/>
  <c r="N100" i="100" s="1"/>
  <c r="O100" i="23"/>
  <c r="O100" i="99" s="1"/>
  <c r="O100" i="100" s="1"/>
  <c r="P100" i="23"/>
  <c r="P100" i="99" s="1"/>
  <c r="P100" i="100" s="1"/>
  <c r="Q100" i="23"/>
  <c r="Q100" i="99" s="1"/>
  <c r="Q100" i="100" s="1"/>
  <c r="R100" i="23"/>
  <c r="R100" i="99" s="1"/>
  <c r="R100" i="100" s="1"/>
  <c r="S100" i="23"/>
  <c r="S100" i="99" s="1"/>
  <c r="S100" i="100" s="1"/>
  <c r="F101" i="23"/>
  <c r="G101" i="23"/>
  <c r="H101" i="23"/>
  <c r="I101" i="23"/>
  <c r="J101" i="23"/>
  <c r="K101" i="23"/>
  <c r="L101" i="23"/>
  <c r="M101" i="23"/>
  <c r="N101" i="23"/>
  <c r="O101" i="23"/>
  <c r="P101" i="23"/>
  <c r="Q101" i="23"/>
  <c r="R101" i="23"/>
  <c r="S101" i="23"/>
  <c r="F102" i="23"/>
  <c r="F102" i="99" s="1"/>
  <c r="G102" i="23"/>
  <c r="G102" i="99" s="1"/>
  <c r="H102" i="23"/>
  <c r="I102" i="23"/>
  <c r="J102" i="23"/>
  <c r="J102" i="99" s="1"/>
  <c r="J102" i="100" s="1"/>
  <c r="K102" i="23"/>
  <c r="L102" i="23"/>
  <c r="M102" i="23"/>
  <c r="N102" i="23"/>
  <c r="O102" i="23"/>
  <c r="P102" i="23"/>
  <c r="Q102" i="23"/>
  <c r="R102" i="23"/>
  <c r="R102" i="99" s="1"/>
  <c r="R102" i="100" s="1"/>
  <c r="S102" i="23"/>
  <c r="J103" i="23"/>
  <c r="K103" i="23"/>
  <c r="L103" i="23"/>
  <c r="M103" i="23"/>
  <c r="M103" i="99" s="1"/>
  <c r="M103" i="100" s="1"/>
  <c r="N103" i="23"/>
  <c r="O103" i="23"/>
  <c r="P103" i="23"/>
  <c r="Q103" i="23"/>
  <c r="R103" i="23"/>
  <c r="F104" i="23"/>
  <c r="F104" i="99" s="1"/>
  <c r="F104" i="100" s="1"/>
  <c r="G104" i="23"/>
  <c r="G104" i="99" s="1"/>
  <c r="G104" i="100" s="1"/>
  <c r="H104" i="23"/>
  <c r="H104" i="99" s="1"/>
  <c r="I104" i="23"/>
  <c r="I104" i="99" s="1"/>
  <c r="J104" i="23"/>
  <c r="J104" i="99" s="1"/>
  <c r="J104" i="100" s="1"/>
  <c r="K104" i="23"/>
  <c r="K104" i="99" s="1"/>
  <c r="K104" i="100" s="1"/>
  <c r="L104" i="23"/>
  <c r="L104" i="99" s="1"/>
  <c r="L104" i="100" s="1"/>
  <c r="M104" i="23"/>
  <c r="M104" i="99" s="1"/>
  <c r="M104" i="100" s="1"/>
  <c r="N104" i="23"/>
  <c r="N104" i="99" s="1"/>
  <c r="N104" i="100" s="1"/>
  <c r="O104" i="23"/>
  <c r="O104" i="99" s="1"/>
  <c r="O104" i="100" s="1"/>
  <c r="P104" i="23"/>
  <c r="P104" i="99" s="1"/>
  <c r="Q104" i="23"/>
  <c r="Q104" i="99" s="1"/>
  <c r="R104" i="23"/>
  <c r="R104" i="99" s="1"/>
  <c r="R104" i="100" s="1"/>
  <c r="S104" i="23"/>
  <c r="S104" i="99" s="1"/>
  <c r="S104" i="100" s="1"/>
  <c r="F105" i="23"/>
  <c r="F105" i="99" s="1"/>
  <c r="F105" i="100" s="1"/>
  <c r="G105" i="23"/>
  <c r="G105" i="99" s="1"/>
  <c r="G105" i="100" s="1"/>
  <c r="H105" i="23"/>
  <c r="H105" i="99" s="1"/>
  <c r="H105" i="100" s="1"/>
  <c r="I105" i="23"/>
  <c r="I105" i="99" s="1"/>
  <c r="I105" i="100" s="1"/>
  <c r="J105" i="23"/>
  <c r="J105" i="99" s="1"/>
  <c r="J105" i="100" s="1"/>
  <c r="K105" i="23"/>
  <c r="K105" i="99" s="1"/>
  <c r="K105" i="100" s="1"/>
  <c r="L105" i="23"/>
  <c r="L105" i="99" s="1"/>
  <c r="L105" i="100" s="1"/>
  <c r="M105" i="23"/>
  <c r="M105" i="99" s="1"/>
  <c r="M105" i="100" s="1"/>
  <c r="N105" i="23"/>
  <c r="N105" i="99" s="1"/>
  <c r="N105" i="100" s="1"/>
  <c r="O105" i="23"/>
  <c r="O105" i="99" s="1"/>
  <c r="O105" i="100" s="1"/>
  <c r="P105" i="23"/>
  <c r="P105" i="99" s="1"/>
  <c r="P105" i="100" s="1"/>
  <c r="Q105" i="23"/>
  <c r="Q105" i="99" s="1"/>
  <c r="Q105" i="100" s="1"/>
  <c r="R105" i="23"/>
  <c r="R105" i="99" s="1"/>
  <c r="R105" i="100" s="1"/>
  <c r="S105" i="23"/>
  <c r="S105" i="99" s="1"/>
  <c r="S105" i="100" s="1"/>
  <c r="F106" i="23"/>
  <c r="G106" i="23"/>
  <c r="H106" i="23"/>
  <c r="I106" i="23"/>
  <c r="J106" i="23"/>
  <c r="J106" i="99" s="1"/>
  <c r="K106" i="23"/>
  <c r="L106" i="23"/>
  <c r="M106" i="23"/>
  <c r="N106" i="23"/>
  <c r="O106" i="23"/>
  <c r="P106" i="23"/>
  <c r="Q106" i="23"/>
  <c r="R106" i="23"/>
  <c r="R106" i="99" s="1"/>
  <c r="R106" i="100" s="1"/>
  <c r="S106" i="23"/>
  <c r="F107" i="23"/>
  <c r="G107" i="23"/>
  <c r="H107" i="23"/>
  <c r="I107" i="23"/>
  <c r="J107" i="23"/>
  <c r="K107" i="23"/>
  <c r="K107" i="99" s="1"/>
  <c r="L107" i="23"/>
  <c r="M107" i="23"/>
  <c r="N107" i="23"/>
  <c r="O107" i="23"/>
  <c r="P107" i="23"/>
  <c r="Q107" i="23"/>
  <c r="R107" i="23"/>
  <c r="S107" i="23"/>
  <c r="S107" i="99" s="1"/>
  <c r="S107" i="100" s="1"/>
  <c r="F108" i="23"/>
  <c r="F108" i="99" s="1"/>
  <c r="F108" i="100" s="1"/>
  <c r="G108" i="23"/>
  <c r="G108" i="99" s="1"/>
  <c r="G108" i="100" s="1"/>
  <c r="H108" i="23"/>
  <c r="H108" i="99" s="1"/>
  <c r="H108" i="100" s="1"/>
  <c r="I108" i="23"/>
  <c r="J108" i="23"/>
  <c r="K108" i="23"/>
  <c r="K108" i="99" s="1"/>
  <c r="K108" i="100" s="1"/>
  <c r="L108" i="23"/>
  <c r="L108" i="99" s="1"/>
  <c r="L108" i="100" s="1"/>
  <c r="M108" i="23"/>
  <c r="M108" i="99" s="1"/>
  <c r="M108" i="100" s="1"/>
  <c r="N108" i="23"/>
  <c r="N108" i="99" s="1"/>
  <c r="N108" i="100" s="1"/>
  <c r="O108" i="23"/>
  <c r="O108" i="99" s="1"/>
  <c r="O108" i="100" s="1"/>
  <c r="P108" i="23"/>
  <c r="P108" i="99" s="1"/>
  <c r="P108" i="100" s="1"/>
  <c r="Q108" i="23"/>
  <c r="R108" i="23"/>
  <c r="S108" i="23"/>
  <c r="S108" i="99" s="1"/>
  <c r="S108" i="100" s="1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R109" i="23"/>
  <c r="S109" i="23"/>
  <c r="F110" i="23"/>
  <c r="F110" i="99" s="1"/>
  <c r="G110" i="23"/>
  <c r="G110" i="99" s="1"/>
  <c r="G110" i="100" s="1"/>
  <c r="H110" i="23"/>
  <c r="I110" i="23"/>
  <c r="J110" i="23"/>
  <c r="K110" i="23"/>
  <c r="L110" i="23"/>
  <c r="L110" i="99" s="1"/>
  <c r="L110" i="100" s="1"/>
  <c r="M110" i="23"/>
  <c r="N110" i="23"/>
  <c r="N110" i="99" s="1"/>
  <c r="O110" i="23"/>
  <c r="O110" i="99" s="1"/>
  <c r="O110" i="100" s="1"/>
  <c r="P110" i="23"/>
  <c r="Q110" i="23"/>
  <c r="R110" i="23"/>
  <c r="S110" i="23"/>
  <c r="F111" i="23"/>
  <c r="F111" i="99" s="1"/>
  <c r="F111" i="100" s="1"/>
  <c r="G111" i="23"/>
  <c r="H111" i="23"/>
  <c r="I111" i="23"/>
  <c r="J111" i="23"/>
  <c r="K111" i="23"/>
  <c r="L111" i="23"/>
  <c r="M111" i="23"/>
  <c r="N111" i="23"/>
  <c r="N111" i="99" s="1"/>
  <c r="N111" i="100" s="1"/>
  <c r="O111" i="23"/>
  <c r="P111" i="23"/>
  <c r="Q111" i="23"/>
  <c r="R111" i="23"/>
  <c r="S111" i="23"/>
  <c r="F112" i="23"/>
  <c r="G112" i="23"/>
  <c r="H112" i="23"/>
  <c r="I112" i="23"/>
  <c r="J112" i="23"/>
  <c r="K112" i="23"/>
  <c r="L112" i="23"/>
  <c r="L112" i="99" s="1"/>
  <c r="L112" i="100" s="1"/>
  <c r="M112" i="23"/>
  <c r="M112" i="99" s="1"/>
  <c r="M112" i="100" s="1"/>
  <c r="N112" i="23"/>
  <c r="O112" i="23"/>
  <c r="P112" i="23"/>
  <c r="Q112" i="23"/>
  <c r="R112" i="23"/>
  <c r="S112" i="23"/>
  <c r="F113" i="23"/>
  <c r="G113" i="23"/>
  <c r="G113" i="99" s="1"/>
  <c r="G113" i="100" s="1"/>
  <c r="H113" i="23"/>
  <c r="I113" i="23"/>
  <c r="J113" i="23"/>
  <c r="K113" i="23"/>
  <c r="L113" i="23"/>
  <c r="M113" i="23"/>
  <c r="N113" i="23"/>
  <c r="O113" i="23"/>
  <c r="O113" i="99" s="1"/>
  <c r="O113" i="100" s="1"/>
  <c r="P113" i="23"/>
  <c r="Q113" i="23"/>
  <c r="R113" i="23"/>
  <c r="S113" i="23"/>
  <c r="F114" i="23"/>
  <c r="F114" i="99" s="1"/>
  <c r="F114" i="100" s="1"/>
  <c r="G114" i="23"/>
  <c r="G114" i="99" s="1"/>
  <c r="G114" i="100" s="1"/>
  <c r="H114" i="23"/>
  <c r="H114" i="99" s="1"/>
  <c r="H114" i="100" s="1"/>
  <c r="I114" i="23"/>
  <c r="I114" i="99" s="1"/>
  <c r="I114" i="100" s="1"/>
  <c r="J114" i="23"/>
  <c r="J114" i="99" s="1"/>
  <c r="K114" i="23"/>
  <c r="K114" i="99" s="1"/>
  <c r="K114" i="100" s="1"/>
  <c r="L114" i="23"/>
  <c r="L114" i="99" s="1"/>
  <c r="L114" i="100" s="1"/>
  <c r="M114" i="23"/>
  <c r="M114" i="99" s="1"/>
  <c r="M114" i="100" s="1"/>
  <c r="N114" i="23"/>
  <c r="N114" i="99" s="1"/>
  <c r="N114" i="100" s="1"/>
  <c r="O114" i="23"/>
  <c r="O114" i="99" s="1"/>
  <c r="O114" i="100" s="1"/>
  <c r="P114" i="23"/>
  <c r="P114" i="99" s="1"/>
  <c r="P114" i="100" s="1"/>
  <c r="Q114" i="23"/>
  <c r="Q114" i="99" s="1"/>
  <c r="Q114" i="100" s="1"/>
  <c r="R114" i="23"/>
  <c r="R114" i="99" s="1"/>
  <c r="S114" i="23"/>
  <c r="S114" i="99" s="1"/>
  <c r="S114" i="100" s="1"/>
  <c r="F115" i="23"/>
  <c r="G115" i="23"/>
  <c r="H115" i="23"/>
  <c r="I115" i="23"/>
  <c r="I115" i="99" s="1"/>
  <c r="I115" i="100" s="1"/>
  <c r="J115" i="23"/>
  <c r="J115" i="99" s="1"/>
  <c r="J115" i="100" s="1"/>
  <c r="K115" i="23"/>
  <c r="K115" i="99" s="1"/>
  <c r="L115" i="23"/>
  <c r="M115" i="23"/>
  <c r="M115" i="99" s="1"/>
  <c r="M115" i="100" s="1"/>
  <c r="N115" i="23"/>
  <c r="O115" i="23"/>
  <c r="P115" i="23"/>
  <c r="Q115" i="23"/>
  <c r="Q115" i="99" s="1"/>
  <c r="Q115" i="100" s="1"/>
  <c r="R115" i="23"/>
  <c r="R115" i="99" s="1"/>
  <c r="R115" i="100" s="1"/>
  <c r="S115" i="23"/>
  <c r="S115" i="99" s="1"/>
  <c r="F116" i="23"/>
  <c r="F116" i="99" s="1"/>
  <c r="F116" i="100" s="1"/>
  <c r="G116" i="23"/>
  <c r="G116" i="99" s="1"/>
  <c r="G116" i="100" s="1"/>
  <c r="H116" i="23"/>
  <c r="H116" i="99" s="1"/>
  <c r="H116" i="100" s="1"/>
  <c r="I116" i="23"/>
  <c r="I116" i="99" s="1"/>
  <c r="I116" i="100" s="1"/>
  <c r="J116" i="23"/>
  <c r="J116" i="99" s="1"/>
  <c r="J116" i="100" s="1"/>
  <c r="K116" i="23"/>
  <c r="K116" i="99" s="1"/>
  <c r="K116" i="100" s="1"/>
  <c r="L116" i="23"/>
  <c r="L116" i="99" s="1"/>
  <c r="M116" i="23"/>
  <c r="M116" i="99" s="1"/>
  <c r="M116" i="100" s="1"/>
  <c r="N116" i="23"/>
  <c r="N116" i="99" s="1"/>
  <c r="N116" i="100" s="1"/>
  <c r="O116" i="23"/>
  <c r="O116" i="99" s="1"/>
  <c r="O116" i="100" s="1"/>
  <c r="P116" i="23"/>
  <c r="P116" i="99" s="1"/>
  <c r="P116" i="100" s="1"/>
  <c r="Q116" i="23"/>
  <c r="Q116" i="99" s="1"/>
  <c r="Q116" i="100" s="1"/>
  <c r="R116" i="23"/>
  <c r="R116" i="99" s="1"/>
  <c r="R116" i="100" s="1"/>
  <c r="S116" i="23"/>
  <c r="S116" i="99" s="1"/>
  <c r="S116" i="100" s="1"/>
  <c r="F117" i="23"/>
  <c r="G117" i="23"/>
  <c r="H117" i="23"/>
  <c r="I117" i="23"/>
  <c r="J117" i="23"/>
  <c r="K117" i="23"/>
  <c r="L117" i="23"/>
  <c r="M117" i="23"/>
  <c r="N117" i="23"/>
  <c r="O117" i="23"/>
  <c r="P117" i="23"/>
  <c r="Q117" i="23"/>
  <c r="R117" i="23"/>
  <c r="S117" i="23"/>
  <c r="F118" i="23"/>
  <c r="F118" i="99" s="1"/>
  <c r="F118" i="100" s="1"/>
  <c r="G118" i="23"/>
  <c r="G118" i="99" s="1"/>
  <c r="H118" i="23"/>
  <c r="H118" i="99" s="1"/>
  <c r="H118" i="100" s="1"/>
  <c r="I118" i="23"/>
  <c r="J118" i="23"/>
  <c r="J118" i="99" s="1"/>
  <c r="J118" i="100" s="1"/>
  <c r="K118" i="23"/>
  <c r="K118" i="99" s="1"/>
  <c r="K118" i="100" s="1"/>
  <c r="L118" i="23"/>
  <c r="L118" i="99" s="1"/>
  <c r="L118" i="100" s="1"/>
  <c r="M118" i="23"/>
  <c r="M118" i="99" s="1"/>
  <c r="M118" i="100" s="1"/>
  <c r="N118" i="23"/>
  <c r="N118" i="99" s="1"/>
  <c r="O118" i="23"/>
  <c r="O118" i="99" s="1"/>
  <c r="O118" i="100" s="1"/>
  <c r="P118" i="23"/>
  <c r="P118" i="99" s="1"/>
  <c r="P118" i="100" s="1"/>
  <c r="Q118" i="23"/>
  <c r="Q118" i="99" s="1"/>
  <c r="Q118" i="100" s="1"/>
  <c r="R118" i="23"/>
  <c r="R118" i="99" s="1"/>
  <c r="R118" i="100" s="1"/>
  <c r="S118" i="23"/>
  <c r="S118" i="99" s="1"/>
  <c r="S118" i="100" s="1"/>
  <c r="F119" i="23"/>
  <c r="F119" i="99" s="1"/>
  <c r="F119" i="100" s="1"/>
  <c r="G119" i="23"/>
  <c r="H119" i="23"/>
  <c r="I119" i="23"/>
  <c r="J119" i="23"/>
  <c r="K119" i="23"/>
  <c r="L119" i="23"/>
  <c r="M119" i="23"/>
  <c r="N119" i="23"/>
  <c r="N119" i="99" s="1"/>
  <c r="N119" i="100" s="1"/>
  <c r="O119" i="23"/>
  <c r="P119" i="23"/>
  <c r="Q119" i="23"/>
  <c r="R119" i="23"/>
  <c r="S119" i="23"/>
  <c r="F120" i="23"/>
  <c r="F120" i="99" s="1"/>
  <c r="F120" i="100" s="1"/>
  <c r="G120" i="23"/>
  <c r="G120" i="99" s="1"/>
  <c r="G120" i="100" s="1"/>
  <c r="H120" i="23"/>
  <c r="H120" i="99" s="1"/>
  <c r="H120" i="100" s="1"/>
  <c r="I120" i="23"/>
  <c r="I120" i="99" s="1"/>
  <c r="I120" i="100" s="1"/>
  <c r="J120" i="23"/>
  <c r="J120" i="99" s="1"/>
  <c r="J120" i="100" s="1"/>
  <c r="K120" i="23"/>
  <c r="K120" i="99" s="1"/>
  <c r="K120" i="100" s="1"/>
  <c r="L120" i="23"/>
  <c r="L120" i="99" s="1"/>
  <c r="L120" i="100" s="1"/>
  <c r="M120" i="23"/>
  <c r="M120" i="99" s="1"/>
  <c r="M120" i="100" s="1"/>
  <c r="N120" i="23"/>
  <c r="N120" i="99" s="1"/>
  <c r="N120" i="100" s="1"/>
  <c r="O120" i="23"/>
  <c r="O120" i="99" s="1"/>
  <c r="O120" i="100" s="1"/>
  <c r="P120" i="23"/>
  <c r="P120" i="99" s="1"/>
  <c r="Q120" i="23"/>
  <c r="Q120" i="99" s="1"/>
  <c r="Q120" i="100" s="1"/>
  <c r="R120" i="23"/>
  <c r="R120" i="99" s="1"/>
  <c r="R120" i="100" s="1"/>
  <c r="S120" i="23"/>
  <c r="S120" i="99" s="1"/>
  <c r="S120" i="100" s="1"/>
  <c r="F121" i="23"/>
  <c r="F121" i="99" s="1"/>
  <c r="F121" i="100" s="1"/>
  <c r="G121" i="23"/>
  <c r="G121" i="99" s="1"/>
  <c r="G121" i="100" s="1"/>
  <c r="H121" i="23"/>
  <c r="H121" i="99" s="1"/>
  <c r="H121" i="100" s="1"/>
  <c r="I121" i="23"/>
  <c r="I121" i="99" s="1"/>
  <c r="J121" i="23"/>
  <c r="J121" i="99" s="1"/>
  <c r="J121" i="100" s="1"/>
  <c r="K121" i="23"/>
  <c r="K121" i="99" s="1"/>
  <c r="K121" i="100" s="1"/>
  <c r="L121" i="23"/>
  <c r="L121" i="99" s="1"/>
  <c r="L121" i="100" s="1"/>
  <c r="M121" i="23"/>
  <c r="M121" i="99" s="1"/>
  <c r="M121" i="100" s="1"/>
  <c r="N121" i="23"/>
  <c r="N121" i="99" s="1"/>
  <c r="N121" i="100" s="1"/>
  <c r="O121" i="23"/>
  <c r="O121" i="99" s="1"/>
  <c r="O121" i="100" s="1"/>
  <c r="P121" i="23"/>
  <c r="P121" i="99" s="1"/>
  <c r="P121" i="100" s="1"/>
  <c r="Q121" i="23"/>
  <c r="Q121" i="99" s="1"/>
  <c r="Q121" i="100" s="1"/>
  <c r="R121" i="23"/>
  <c r="R121" i="99" s="1"/>
  <c r="R121" i="100" s="1"/>
  <c r="S121" i="23"/>
  <c r="S121" i="99" s="1"/>
  <c r="S121" i="100" s="1"/>
  <c r="F122" i="23"/>
  <c r="F122" i="99" s="1"/>
  <c r="F122" i="100" s="1"/>
  <c r="G122" i="23"/>
  <c r="G122" i="99" s="1"/>
  <c r="G122" i="100" s="1"/>
  <c r="H122" i="23"/>
  <c r="H122" i="99" s="1"/>
  <c r="H122" i="100" s="1"/>
  <c r="I122" i="23"/>
  <c r="I122" i="99" s="1"/>
  <c r="I122" i="100" s="1"/>
  <c r="J122" i="23"/>
  <c r="J122" i="99" s="1"/>
  <c r="J122" i="100" s="1"/>
  <c r="K122" i="23"/>
  <c r="K122" i="99" s="1"/>
  <c r="L122" i="23"/>
  <c r="L122" i="99" s="1"/>
  <c r="L122" i="100" s="1"/>
  <c r="M122" i="23"/>
  <c r="M122" i="99" s="1"/>
  <c r="M122" i="100" s="1"/>
  <c r="N122" i="23"/>
  <c r="N122" i="99" s="1"/>
  <c r="N122" i="100" s="1"/>
  <c r="O122" i="23"/>
  <c r="O122" i="99" s="1"/>
  <c r="O122" i="100" s="1"/>
  <c r="P122" i="23"/>
  <c r="P122" i="99" s="1"/>
  <c r="P122" i="100" s="1"/>
  <c r="Q122" i="23"/>
  <c r="Q122" i="99" s="1"/>
  <c r="Q122" i="100" s="1"/>
  <c r="R122" i="23"/>
  <c r="R122" i="99" s="1"/>
  <c r="R122" i="100" s="1"/>
  <c r="S122" i="23"/>
  <c r="S122" i="99" s="1"/>
  <c r="E99" i="23"/>
  <c r="E100" i="23"/>
  <c r="E100" i="99" s="1"/>
  <c r="E100" i="100" s="1"/>
  <c r="E101" i="23"/>
  <c r="E102" i="23"/>
  <c r="E102" i="99" s="1"/>
  <c r="E102" i="100" s="1"/>
  <c r="E103" i="23"/>
  <c r="E104" i="23"/>
  <c r="E104" i="99" s="1"/>
  <c r="E104" i="100" s="1"/>
  <c r="E105" i="23"/>
  <c r="E105" i="99" s="1"/>
  <c r="E105" i="100" s="1"/>
  <c r="E106" i="23"/>
  <c r="E107" i="23"/>
  <c r="E108" i="23"/>
  <c r="E108" i="99" s="1"/>
  <c r="E109" i="23"/>
  <c r="E110" i="23"/>
  <c r="E110" i="99" s="1"/>
  <c r="E110" i="100" s="1"/>
  <c r="E111" i="23"/>
  <c r="E112" i="23"/>
  <c r="E112" i="99" s="1"/>
  <c r="E112" i="100" s="1"/>
  <c r="E113" i="23"/>
  <c r="E114" i="23"/>
  <c r="E114" i="99" s="1"/>
  <c r="E114" i="100" s="1"/>
  <c r="E115" i="23"/>
  <c r="E116" i="23"/>
  <c r="E116" i="99" s="1"/>
  <c r="E116" i="100" s="1"/>
  <c r="E117" i="23"/>
  <c r="E118" i="23"/>
  <c r="E118" i="99" s="1"/>
  <c r="E118" i="100" s="1"/>
  <c r="E119" i="23"/>
  <c r="E120" i="23"/>
  <c r="E120" i="99" s="1"/>
  <c r="E120" i="100" s="1"/>
  <c r="E121" i="23"/>
  <c r="E121" i="99" s="1"/>
  <c r="E121" i="100" s="1"/>
  <c r="E122" i="23"/>
  <c r="E122" i="99" s="1"/>
  <c r="E122" i="100" s="1"/>
  <c r="E98" i="23"/>
  <c r="E98" i="99" s="1"/>
  <c r="E98" i="100" s="1"/>
  <c r="F67" i="23"/>
  <c r="G67" i="23"/>
  <c r="H67" i="23"/>
  <c r="H67" i="99" s="1"/>
  <c r="H67" i="100" s="1"/>
  <c r="I67" i="23"/>
  <c r="I67" i="99" s="1"/>
  <c r="I67" i="100" s="1"/>
  <c r="J67" i="23"/>
  <c r="J67" i="99" s="1"/>
  <c r="J67" i="100" s="1"/>
  <c r="K67" i="23"/>
  <c r="L67" i="23"/>
  <c r="L67" i="99" s="1"/>
  <c r="L67" i="100" s="1"/>
  <c r="M67" i="23"/>
  <c r="N67" i="23"/>
  <c r="O67" i="23"/>
  <c r="P67" i="23"/>
  <c r="P67" i="99" s="1"/>
  <c r="P67" i="100" s="1"/>
  <c r="Q67" i="23"/>
  <c r="Q67" i="99" s="1"/>
  <c r="Q67" i="100" s="1"/>
  <c r="R67" i="23"/>
  <c r="R67" i="99" s="1"/>
  <c r="R67" i="100" s="1"/>
  <c r="S67" i="23"/>
  <c r="F68" i="23"/>
  <c r="F68" i="99" s="1"/>
  <c r="F68" i="100" s="1"/>
  <c r="G68" i="23"/>
  <c r="G68" i="99" s="1"/>
  <c r="G68" i="100" s="1"/>
  <c r="H68" i="23"/>
  <c r="H68" i="99" s="1"/>
  <c r="H68" i="100" s="1"/>
  <c r="I68" i="23"/>
  <c r="I68" i="99" s="1"/>
  <c r="I68" i="100" s="1"/>
  <c r="J68" i="23"/>
  <c r="J68" i="99" s="1"/>
  <c r="J68" i="100" s="1"/>
  <c r="K68" i="23"/>
  <c r="K68" i="99" s="1"/>
  <c r="K68" i="100" s="1"/>
  <c r="L68" i="23"/>
  <c r="L68" i="99" s="1"/>
  <c r="L68" i="100" s="1"/>
  <c r="M68" i="23"/>
  <c r="M68" i="99" s="1"/>
  <c r="M68" i="100" s="1"/>
  <c r="N68" i="23"/>
  <c r="N68" i="99" s="1"/>
  <c r="N68" i="100" s="1"/>
  <c r="O68" i="23"/>
  <c r="O68" i="99" s="1"/>
  <c r="O68" i="100" s="1"/>
  <c r="P68" i="23"/>
  <c r="P68" i="99" s="1"/>
  <c r="P68" i="100" s="1"/>
  <c r="Q68" i="23"/>
  <c r="Q68" i="99" s="1"/>
  <c r="Q68" i="100" s="1"/>
  <c r="R68" i="23"/>
  <c r="R68" i="99" s="1"/>
  <c r="R68" i="100" s="1"/>
  <c r="S68" i="23"/>
  <c r="S68" i="99" s="1"/>
  <c r="S68" i="100" s="1"/>
  <c r="F69" i="23"/>
  <c r="G69" i="23"/>
  <c r="H69" i="23"/>
  <c r="I69" i="23"/>
  <c r="J69" i="23"/>
  <c r="K69" i="23"/>
  <c r="L69" i="23"/>
  <c r="M69" i="23"/>
  <c r="N69" i="23"/>
  <c r="O69" i="23"/>
  <c r="P69" i="23"/>
  <c r="Q69" i="23"/>
  <c r="R69" i="23"/>
  <c r="S69" i="23"/>
  <c r="F70" i="23"/>
  <c r="F70" i="99" s="1"/>
  <c r="G70" i="23"/>
  <c r="G70" i="99" s="1"/>
  <c r="G70" i="100" s="1"/>
  <c r="H70" i="23"/>
  <c r="H70" i="99" s="1"/>
  <c r="H70" i="100" s="1"/>
  <c r="I70" i="23"/>
  <c r="I70" i="99" s="1"/>
  <c r="I70" i="100" s="1"/>
  <c r="J70" i="23"/>
  <c r="J70" i="99" s="1"/>
  <c r="J70" i="100" s="1"/>
  <c r="K70" i="23"/>
  <c r="K70" i="99" s="1"/>
  <c r="K70" i="100" s="1"/>
  <c r="L70" i="23"/>
  <c r="L70" i="99" s="1"/>
  <c r="L70" i="100" s="1"/>
  <c r="M70" i="23"/>
  <c r="M70" i="99" s="1"/>
  <c r="M70" i="100" s="1"/>
  <c r="N70" i="23"/>
  <c r="N70" i="99" s="1"/>
  <c r="O70" i="23"/>
  <c r="O70" i="99" s="1"/>
  <c r="O70" i="100" s="1"/>
  <c r="P70" i="23"/>
  <c r="P70" i="99" s="1"/>
  <c r="P70" i="100" s="1"/>
  <c r="Q70" i="23"/>
  <c r="Q70" i="99" s="1"/>
  <c r="Q70" i="100" s="1"/>
  <c r="R70" i="23"/>
  <c r="R70" i="99" s="1"/>
  <c r="R70" i="100" s="1"/>
  <c r="S70" i="23"/>
  <c r="S70" i="99" s="1"/>
  <c r="S70" i="100" s="1"/>
  <c r="F71" i="23"/>
  <c r="G71" i="23"/>
  <c r="H71" i="23"/>
  <c r="I71" i="23"/>
  <c r="J71" i="23"/>
  <c r="K71" i="23"/>
  <c r="L71" i="23"/>
  <c r="M71" i="23"/>
  <c r="M71" i="99" s="1"/>
  <c r="M71" i="100" s="1"/>
  <c r="N71" i="23"/>
  <c r="O71" i="23"/>
  <c r="P71" i="23"/>
  <c r="Q71" i="23"/>
  <c r="R71" i="23"/>
  <c r="S71" i="23"/>
  <c r="J72" i="23"/>
  <c r="J72" i="99" s="1"/>
  <c r="J72" i="100" s="1"/>
  <c r="K72" i="23"/>
  <c r="K72" i="99" s="1"/>
  <c r="K72" i="100" s="1"/>
  <c r="L72" i="23"/>
  <c r="L72" i="99" s="1"/>
  <c r="L72" i="100" s="1"/>
  <c r="M72" i="23"/>
  <c r="M72" i="99" s="1"/>
  <c r="M72" i="100" s="1"/>
  <c r="N72" i="23"/>
  <c r="N72" i="99" s="1"/>
  <c r="N72" i="100" s="1"/>
  <c r="O72" i="23"/>
  <c r="O72" i="99" s="1"/>
  <c r="O72" i="100" s="1"/>
  <c r="P72" i="23"/>
  <c r="P72" i="99" s="1"/>
  <c r="Q72" i="23"/>
  <c r="Q72" i="99" s="1"/>
  <c r="Q72" i="100" s="1"/>
  <c r="R72" i="23"/>
  <c r="R72" i="99" s="1"/>
  <c r="R72" i="100" s="1"/>
  <c r="F73" i="23"/>
  <c r="F73" i="99" s="1"/>
  <c r="F73" i="100" s="1"/>
  <c r="G73" i="23"/>
  <c r="G73" i="99" s="1"/>
  <c r="G73" i="100" s="1"/>
  <c r="H73" i="23"/>
  <c r="H73" i="99" s="1"/>
  <c r="H73" i="100" s="1"/>
  <c r="I73" i="23"/>
  <c r="I73" i="99" s="1"/>
  <c r="I73" i="100" s="1"/>
  <c r="J73" i="23"/>
  <c r="J73" i="99" s="1"/>
  <c r="J73" i="100" s="1"/>
  <c r="K73" i="23"/>
  <c r="K73" i="99" s="1"/>
  <c r="K73" i="100" s="1"/>
  <c r="L73" i="23"/>
  <c r="L73" i="99" s="1"/>
  <c r="L73" i="100" s="1"/>
  <c r="M73" i="23"/>
  <c r="M73" i="99" s="1"/>
  <c r="M73" i="100" s="1"/>
  <c r="N73" i="23"/>
  <c r="N73" i="99" s="1"/>
  <c r="N73" i="100" s="1"/>
  <c r="O73" i="23"/>
  <c r="O73" i="99" s="1"/>
  <c r="O73" i="100" s="1"/>
  <c r="P73" i="23"/>
  <c r="P73" i="99" s="1"/>
  <c r="P73" i="100" s="1"/>
  <c r="Q73" i="23"/>
  <c r="Q73" i="99" s="1"/>
  <c r="Q73" i="100" s="1"/>
  <c r="R73" i="23"/>
  <c r="R73" i="99" s="1"/>
  <c r="R73" i="100" s="1"/>
  <c r="S73" i="23"/>
  <c r="S73" i="99" s="1"/>
  <c r="S73" i="100" s="1"/>
  <c r="F74" i="23"/>
  <c r="F74" i="99" s="1"/>
  <c r="F74" i="100" s="1"/>
  <c r="G74" i="23"/>
  <c r="G74" i="99" s="1"/>
  <c r="G74" i="100" s="1"/>
  <c r="H74" i="23"/>
  <c r="H74" i="99" s="1"/>
  <c r="H74" i="100" s="1"/>
  <c r="I74" i="23"/>
  <c r="I74" i="99" s="1"/>
  <c r="I74" i="100" s="1"/>
  <c r="J74" i="23"/>
  <c r="J74" i="99" s="1"/>
  <c r="J74" i="100" s="1"/>
  <c r="K74" i="23"/>
  <c r="K74" i="99" s="1"/>
  <c r="K74" i="100" s="1"/>
  <c r="L74" i="23"/>
  <c r="L74" i="99" s="1"/>
  <c r="L74" i="100" s="1"/>
  <c r="M74" i="23"/>
  <c r="M74" i="99" s="1"/>
  <c r="M74" i="100" s="1"/>
  <c r="N74" i="23"/>
  <c r="N74" i="99" s="1"/>
  <c r="N74" i="100" s="1"/>
  <c r="O74" i="23"/>
  <c r="O74" i="99" s="1"/>
  <c r="O74" i="100" s="1"/>
  <c r="P74" i="23"/>
  <c r="P74" i="99" s="1"/>
  <c r="P74" i="100" s="1"/>
  <c r="Q74" i="23"/>
  <c r="Q74" i="99" s="1"/>
  <c r="Q74" i="100" s="1"/>
  <c r="R74" i="23"/>
  <c r="R74" i="99" s="1"/>
  <c r="R74" i="100" s="1"/>
  <c r="S74" i="23"/>
  <c r="S74" i="99" s="1"/>
  <c r="S74" i="100" s="1"/>
  <c r="F75" i="23"/>
  <c r="F75" i="99" s="1"/>
  <c r="F75" i="100" s="1"/>
  <c r="G75" i="23"/>
  <c r="G75" i="99" s="1"/>
  <c r="G75" i="100" s="1"/>
  <c r="H75" i="23"/>
  <c r="H75" i="99" s="1"/>
  <c r="H75" i="100" s="1"/>
  <c r="I75" i="23"/>
  <c r="I75" i="99" s="1"/>
  <c r="I75" i="100" s="1"/>
  <c r="J75" i="23"/>
  <c r="J75" i="99" s="1"/>
  <c r="J75" i="100" s="1"/>
  <c r="K75" i="23"/>
  <c r="K75" i="99" s="1"/>
  <c r="K75" i="100" s="1"/>
  <c r="L75" i="23"/>
  <c r="L75" i="99" s="1"/>
  <c r="L75" i="100" s="1"/>
  <c r="M75" i="23"/>
  <c r="M75" i="99" s="1"/>
  <c r="M75" i="100" s="1"/>
  <c r="N75" i="23"/>
  <c r="N75" i="99" s="1"/>
  <c r="N75" i="100" s="1"/>
  <c r="O75" i="23"/>
  <c r="O75" i="99" s="1"/>
  <c r="O75" i="100" s="1"/>
  <c r="P75" i="23"/>
  <c r="P75" i="99" s="1"/>
  <c r="P75" i="100" s="1"/>
  <c r="Q75" i="23"/>
  <c r="Q75" i="99" s="1"/>
  <c r="Q75" i="100" s="1"/>
  <c r="R75" i="23"/>
  <c r="R75" i="99" s="1"/>
  <c r="R75" i="100" s="1"/>
  <c r="S75" i="23"/>
  <c r="S75" i="99" s="1"/>
  <c r="S75" i="100" s="1"/>
  <c r="F76" i="23"/>
  <c r="F76" i="99" s="1"/>
  <c r="F76" i="100" s="1"/>
  <c r="G76" i="23"/>
  <c r="G76" i="99" s="1"/>
  <c r="G76" i="100" s="1"/>
  <c r="H76" i="23"/>
  <c r="H76" i="99" s="1"/>
  <c r="H76" i="100" s="1"/>
  <c r="I76" i="23"/>
  <c r="I76" i="99" s="1"/>
  <c r="I76" i="100" s="1"/>
  <c r="J76" i="23"/>
  <c r="J76" i="99" s="1"/>
  <c r="J76" i="100" s="1"/>
  <c r="K76" i="23"/>
  <c r="K76" i="99" s="1"/>
  <c r="K76" i="100" s="1"/>
  <c r="L76" i="23"/>
  <c r="L76" i="99" s="1"/>
  <c r="L76" i="100" s="1"/>
  <c r="M76" i="23"/>
  <c r="M76" i="99" s="1"/>
  <c r="M76" i="100" s="1"/>
  <c r="N76" i="23"/>
  <c r="N76" i="99" s="1"/>
  <c r="N76" i="100" s="1"/>
  <c r="O76" i="23"/>
  <c r="O76" i="99" s="1"/>
  <c r="O76" i="100" s="1"/>
  <c r="P76" i="23"/>
  <c r="P76" i="99" s="1"/>
  <c r="P76" i="100" s="1"/>
  <c r="Q76" i="23"/>
  <c r="Q76" i="99" s="1"/>
  <c r="Q76" i="100" s="1"/>
  <c r="R76" i="23"/>
  <c r="R76" i="99" s="1"/>
  <c r="R76" i="100" s="1"/>
  <c r="S76" i="23"/>
  <c r="S76" i="99" s="1"/>
  <c r="S76" i="100" s="1"/>
  <c r="F77" i="23"/>
  <c r="G77" i="23"/>
  <c r="H77" i="23"/>
  <c r="I77" i="23"/>
  <c r="J77" i="23"/>
  <c r="K77" i="23"/>
  <c r="L77" i="23"/>
  <c r="M77" i="23"/>
  <c r="N77" i="23"/>
  <c r="O77" i="23"/>
  <c r="P77" i="23"/>
  <c r="Q77" i="23"/>
  <c r="R77" i="23"/>
  <c r="S77" i="23"/>
  <c r="F78" i="23"/>
  <c r="F78" i="99" s="1"/>
  <c r="G78" i="23"/>
  <c r="G78" i="99" s="1"/>
  <c r="G78" i="100" s="1"/>
  <c r="H78" i="23"/>
  <c r="H78" i="99" s="1"/>
  <c r="H78" i="100" s="1"/>
  <c r="I78" i="23"/>
  <c r="I78" i="99" s="1"/>
  <c r="I78" i="100" s="1"/>
  <c r="J78" i="23"/>
  <c r="J78" i="99" s="1"/>
  <c r="J78" i="100" s="1"/>
  <c r="K78" i="23"/>
  <c r="K78" i="99" s="1"/>
  <c r="K78" i="100" s="1"/>
  <c r="L78" i="23"/>
  <c r="L78" i="99" s="1"/>
  <c r="L78" i="100" s="1"/>
  <c r="M78" i="23"/>
  <c r="M78" i="99" s="1"/>
  <c r="M78" i="100" s="1"/>
  <c r="N78" i="23"/>
  <c r="N78" i="99" s="1"/>
  <c r="N78" i="100" s="1"/>
  <c r="O78" i="23"/>
  <c r="O78" i="99" s="1"/>
  <c r="O78" i="100" s="1"/>
  <c r="P78" i="23"/>
  <c r="P78" i="99" s="1"/>
  <c r="P78" i="100" s="1"/>
  <c r="Q78" i="23"/>
  <c r="Q78" i="99" s="1"/>
  <c r="Q78" i="100" s="1"/>
  <c r="R78" i="23"/>
  <c r="R78" i="99" s="1"/>
  <c r="R78" i="100" s="1"/>
  <c r="S78" i="23"/>
  <c r="S78" i="99" s="1"/>
  <c r="S78" i="100" s="1"/>
  <c r="F79" i="23"/>
  <c r="G79" i="23"/>
  <c r="H79" i="23"/>
  <c r="I79" i="23"/>
  <c r="J79" i="23"/>
  <c r="K79" i="23"/>
  <c r="L79" i="23"/>
  <c r="M79" i="23"/>
  <c r="N79" i="23"/>
  <c r="O79" i="23"/>
  <c r="P79" i="23"/>
  <c r="Q79" i="23"/>
  <c r="R79" i="23"/>
  <c r="S79" i="23"/>
  <c r="F80" i="23"/>
  <c r="G80" i="23"/>
  <c r="H80" i="23"/>
  <c r="I80" i="23"/>
  <c r="J80" i="23"/>
  <c r="K80" i="23"/>
  <c r="L80" i="23"/>
  <c r="L80" i="99" s="1"/>
  <c r="L80" i="100" s="1"/>
  <c r="M80" i="23"/>
  <c r="N80" i="23"/>
  <c r="O80" i="23"/>
  <c r="P80" i="23"/>
  <c r="Q80" i="23"/>
  <c r="R80" i="23"/>
  <c r="S80" i="23"/>
  <c r="F81" i="23"/>
  <c r="F81" i="99" s="1"/>
  <c r="F81" i="100" s="1"/>
  <c r="G81" i="23"/>
  <c r="G81" i="99" s="1"/>
  <c r="G81" i="100" s="1"/>
  <c r="H81" i="23"/>
  <c r="H81" i="99" s="1"/>
  <c r="H81" i="100" s="1"/>
  <c r="I81" i="23"/>
  <c r="I81" i="99" s="1"/>
  <c r="I81" i="100" s="1"/>
  <c r="J81" i="23"/>
  <c r="J81" i="99" s="1"/>
  <c r="J81" i="100" s="1"/>
  <c r="K81" i="23"/>
  <c r="K81" i="99" s="1"/>
  <c r="K81" i="100" s="1"/>
  <c r="L81" i="23"/>
  <c r="L81" i="99" s="1"/>
  <c r="L81" i="100" s="1"/>
  <c r="M81" i="23"/>
  <c r="M81" i="99" s="1"/>
  <c r="M81" i="100" s="1"/>
  <c r="N81" i="23"/>
  <c r="N81" i="99" s="1"/>
  <c r="N81" i="100" s="1"/>
  <c r="O81" i="23"/>
  <c r="O81" i="99" s="1"/>
  <c r="O81" i="100" s="1"/>
  <c r="P81" i="23"/>
  <c r="P81" i="99" s="1"/>
  <c r="P81" i="100" s="1"/>
  <c r="Q81" i="23"/>
  <c r="Q81" i="99" s="1"/>
  <c r="Q81" i="100" s="1"/>
  <c r="R81" i="23"/>
  <c r="R81" i="99" s="1"/>
  <c r="R81" i="100" s="1"/>
  <c r="S81" i="23"/>
  <c r="S81" i="99" s="1"/>
  <c r="S81" i="100" s="1"/>
  <c r="F82" i="23"/>
  <c r="F82" i="99" s="1"/>
  <c r="F82" i="100" s="1"/>
  <c r="G82" i="23"/>
  <c r="H82" i="23"/>
  <c r="I82" i="23"/>
  <c r="J82" i="23"/>
  <c r="K82" i="23"/>
  <c r="L82" i="23"/>
  <c r="M82" i="23"/>
  <c r="N82" i="23"/>
  <c r="N82" i="99" s="1"/>
  <c r="N82" i="100" s="1"/>
  <c r="O82" i="23"/>
  <c r="P82" i="23"/>
  <c r="Q82" i="23"/>
  <c r="R82" i="23"/>
  <c r="S82" i="23"/>
  <c r="F83" i="23"/>
  <c r="F83" i="99" s="1"/>
  <c r="F83" i="100" s="1"/>
  <c r="G83" i="23"/>
  <c r="G83" i="99" s="1"/>
  <c r="G83" i="100" s="1"/>
  <c r="H83" i="23"/>
  <c r="H83" i="99" s="1"/>
  <c r="H83" i="100" s="1"/>
  <c r="I83" i="23"/>
  <c r="I83" i="99" s="1"/>
  <c r="I83" i="100" s="1"/>
  <c r="J83" i="23"/>
  <c r="J83" i="99" s="1"/>
  <c r="J83" i="100" s="1"/>
  <c r="K83" i="23"/>
  <c r="K83" i="99" s="1"/>
  <c r="K83" i="100" s="1"/>
  <c r="L83" i="23"/>
  <c r="L83" i="99" s="1"/>
  <c r="L83" i="100" s="1"/>
  <c r="M83" i="23"/>
  <c r="M83" i="99" s="1"/>
  <c r="M83" i="100" s="1"/>
  <c r="N83" i="23"/>
  <c r="N83" i="99" s="1"/>
  <c r="N83" i="100" s="1"/>
  <c r="O83" i="23"/>
  <c r="O83" i="99" s="1"/>
  <c r="O83" i="100" s="1"/>
  <c r="P83" i="23"/>
  <c r="P83" i="99" s="1"/>
  <c r="P83" i="100" s="1"/>
  <c r="Q83" i="23"/>
  <c r="Q83" i="99" s="1"/>
  <c r="Q83" i="100" s="1"/>
  <c r="R83" i="23"/>
  <c r="R83" i="99" s="1"/>
  <c r="R83" i="100" s="1"/>
  <c r="S83" i="23"/>
  <c r="S83" i="99" s="1"/>
  <c r="S83" i="100" s="1"/>
  <c r="F84" i="23"/>
  <c r="F84" i="99" s="1"/>
  <c r="F84" i="100" s="1"/>
  <c r="G84" i="23"/>
  <c r="G84" i="99" s="1"/>
  <c r="G84" i="100" s="1"/>
  <c r="H84" i="23"/>
  <c r="H84" i="99" s="1"/>
  <c r="H84" i="100" s="1"/>
  <c r="I84" i="23"/>
  <c r="I84" i="99" s="1"/>
  <c r="I84" i="100" s="1"/>
  <c r="J84" i="23"/>
  <c r="J84" i="99" s="1"/>
  <c r="J84" i="100" s="1"/>
  <c r="K84" i="23"/>
  <c r="K84" i="99" s="1"/>
  <c r="K84" i="100" s="1"/>
  <c r="L84" i="23"/>
  <c r="L84" i="99" s="1"/>
  <c r="L84" i="100" s="1"/>
  <c r="M84" i="23"/>
  <c r="M84" i="99" s="1"/>
  <c r="M84" i="100" s="1"/>
  <c r="N84" i="23"/>
  <c r="N84" i="99" s="1"/>
  <c r="N84" i="100" s="1"/>
  <c r="O84" i="23"/>
  <c r="O84" i="99" s="1"/>
  <c r="O84" i="100" s="1"/>
  <c r="P84" i="23"/>
  <c r="P84" i="99" s="1"/>
  <c r="P84" i="100" s="1"/>
  <c r="Q84" i="23"/>
  <c r="Q84" i="99" s="1"/>
  <c r="Q84" i="100" s="1"/>
  <c r="R84" i="23"/>
  <c r="R84" i="99" s="1"/>
  <c r="R84" i="100" s="1"/>
  <c r="S84" i="23"/>
  <c r="S84" i="99" s="1"/>
  <c r="S84" i="100" s="1"/>
  <c r="F85" i="23"/>
  <c r="F85" i="99" s="1"/>
  <c r="F85" i="100" s="1"/>
  <c r="G85" i="23"/>
  <c r="H85" i="23"/>
  <c r="I85" i="23"/>
  <c r="J85" i="23"/>
  <c r="K85" i="23"/>
  <c r="L85" i="23"/>
  <c r="M85" i="23"/>
  <c r="N85" i="23"/>
  <c r="N85" i="99" s="1"/>
  <c r="N85" i="100" s="1"/>
  <c r="O85" i="23"/>
  <c r="P85" i="23"/>
  <c r="Q85" i="23"/>
  <c r="R85" i="23"/>
  <c r="S85" i="23"/>
  <c r="F86" i="23"/>
  <c r="F86" i="99" s="1"/>
  <c r="F86" i="100" s="1"/>
  <c r="G86" i="23"/>
  <c r="H86" i="23"/>
  <c r="I86" i="23"/>
  <c r="J86" i="23"/>
  <c r="K86" i="23"/>
  <c r="L86" i="23"/>
  <c r="M86" i="23"/>
  <c r="N86" i="23"/>
  <c r="N86" i="99" s="1"/>
  <c r="N86" i="100" s="1"/>
  <c r="O86" i="23"/>
  <c r="P86" i="23"/>
  <c r="Q86" i="23"/>
  <c r="R86" i="23"/>
  <c r="S86" i="23"/>
  <c r="F87" i="23"/>
  <c r="F87" i="99" s="1"/>
  <c r="F87" i="100" s="1"/>
  <c r="G87" i="23"/>
  <c r="G87" i="99" s="1"/>
  <c r="G87" i="100" s="1"/>
  <c r="H87" i="23"/>
  <c r="H87" i="99" s="1"/>
  <c r="H87" i="100" s="1"/>
  <c r="I87" i="23"/>
  <c r="I87" i="99" s="1"/>
  <c r="I87" i="100" s="1"/>
  <c r="J87" i="23"/>
  <c r="J87" i="99" s="1"/>
  <c r="J87" i="100" s="1"/>
  <c r="K87" i="23"/>
  <c r="K87" i="99" s="1"/>
  <c r="K87" i="100" s="1"/>
  <c r="L87" i="23"/>
  <c r="L87" i="99" s="1"/>
  <c r="L87" i="100" s="1"/>
  <c r="M87" i="23"/>
  <c r="M87" i="99" s="1"/>
  <c r="M87" i="100" s="1"/>
  <c r="N87" i="23"/>
  <c r="N87" i="99" s="1"/>
  <c r="N87" i="100" s="1"/>
  <c r="O87" i="23"/>
  <c r="O87" i="99" s="1"/>
  <c r="O87" i="100" s="1"/>
  <c r="P87" i="23"/>
  <c r="P87" i="99" s="1"/>
  <c r="P87" i="100" s="1"/>
  <c r="Q87" i="23"/>
  <c r="Q87" i="99" s="1"/>
  <c r="Q87" i="100" s="1"/>
  <c r="R87" i="23"/>
  <c r="R87" i="99" s="1"/>
  <c r="R87" i="100" s="1"/>
  <c r="S87" i="23"/>
  <c r="S87" i="99" s="1"/>
  <c r="S87" i="100" s="1"/>
  <c r="F88" i="23"/>
  <c r="G88" i="23"/>
  <c r="H88" i="23"/>
  <c r="I88" i="23"/>
  <c r="J88" i="23"/>
  <c r="K88" i="23"/>
  <c r="L88" i="23"/>
  <c r="L88" i="99" s="1"/>
  <c r="L88" i="100" s="1"/>
  <c r="M88" i="23"/>
  <c r="N88" i="23"/>
  <c r="O88" i="23"/>
  <c r="P88" i="23"/>
  <c r="Q88" i="23"/>
  <c r="R88" i="23"/>
  <c r="S88" i="23"/>
  <c r="F89" i="23"/>
  <c r="F89" i="99" s="1"/>
  <c r="F89" i="100" s="1"/>
  <c r="G89" i="23"/>
  <c r="G89" i="99" s="1"/>
  <c r="G89" i="100" s="1"/>
  <c r="H89" i="23"/>
  <c r="H89" i="99" s="1"/>
  <c r="H89" i="100" s="1"/>
  <c r="I89" i="23"/>
  <c r="I89" i="99" s="1"/>
  <c r="J89" i="23"/>
  <c r="J89" i="99" s="1"/>
  <c r="J89" i="100" s="1"/>
  <c r="K89" i="23"/>
  <c r="K89" i="99" s="1"/>
  <c r="K89" i="100" s="1"/>
  <c r="L89" i="23"/>
  <c r="L89" i="99" s="1"/>
  <c r="L89" i="100" s="1"/>
  <c r="M89" i="23"/>
  <c r="M89" i="99" s="1"/>
  <c r="M89" i="100" s="1"/>
  <c r="N89" i="23"/>
  <c r="N89" i="99" s="1"/>
  <c r="N89" i="100" s="1"/>
  <c r="O89" i="23"/>
  <c r="O89" i="99" s="1"/>
  <c r="O89" i="100" s="1"/>
  <c r="P89" i="23"/>
  <c r="P89" i="99" s="1"/>
  <c r="P89" i="100" s="1"/>
  <c r="Q89" i="23"/>
  <c r="Q89" i="99" s="1"/>
  <c r="Q89" i="100" s="1"/>
  <c r="R89" i="23"/>
  <c r="R89" i="99" s="1"/>
  <c r="R89" i="100" s="1"/>
  <c r="S89" i="23"/>
  <c r="S89" i="99" s="1"/>
  <c r="S89" i="100" s="1"/>
  <c r="F90" i="23"/>
  <c r="F90" i="99" s="1"/>
  <c r="F90" i="100" s="1"/>
  <c r="G90" i="23"/>
  <c r="G90" i="99" s="1"/>
  <c r="H90" i="23"/>
  <c r="H90" i="99" s="1"/>
  <c r="H90" i="100" s="1"/>
  <c r="I90" i="23"/>
  <c r="I90" i="99" s="1"/>
  <c r="I90" i="100" s="1"/>
  <c r="J90" i="23"/>
  <c r="J90" i="99" s="1"/>
  <c r="J90" i="100" s="1"/>
  <c r="K90" i="23"/>
  <c r="K90" i="99" s="1"/>
  <c r="K90" i="100" s="1"/>
  <c r="L90" i="23"/>
  <c r="L90" i="99" s="1"/>
  <c r="L90" i="100" s="1"/>
  <c r="M90" i="23"/>
  <c r="M90" i="99" s="1"/>
  <c r="M90" i="100" s="1"/>
  <c r="N90" i="23"/>
  <c r="N90" i="99" s="1"/>
  <c r="N90" i="100" s="1"/>
  <c r="O90" i="23"/>
  <c r="O90" i="99" s="1"/>
  <c r="O90" i="100" s="1"/>
  <c r="P90" i="23"/>
  <c r="P90" i="99" s="1"/>
  <c r="P90" i="100" s="1"/>
  <c r="Q90" i="23"/>
  <c r="Q90" i="99" s="1"/>
  <c r="Q90" i="100" s="1"/>
  <c r="R90" i="23"/>
  <c r="R90" i="99" s="1"/>
  <c r="R90" i="100" s="1"/>
  <c r="S90" i="23"/>
  <c r="S90" i="99" s="1"/>
  <c r="S90" i="100" s="1"/>
  <c r="F91" i="23"/>
  <c r="F91" i="99" s="1"/>
  <c r="F91" i="100" s="1"/>
  <c r="G91" i="23"/>
  <c r="G91" i="99" s="1"/>
  <c r="G91" i="100" s="1"/>
  <c r="H91" i="23"/>
  <c r="H91" i="99" s="1"/>
  <c r="H91" i="100" s="1"/>
  <c r="I91" i="23"/>
  <c r="I91" i="99" s="1"/>
  <c r="I91" i="100" s="1"/>
  <c r="J91" i="23"/>
  <c r="J91" i="99" s="1"/>
  <c r="J91" i="100" s="1"/>
  <c r="K91" i="23"/>
  <c r="K91" i="99" s="1"/>
  <c r="K91" i="100" s="1"/>
  <c r="L91" i="23"/>
  <c r="L91" i="99" s="1"/>
  <c r="L91" i="100" s="1"/>
  <c r="M91" i="23"/>
  <c r="M91" i="99" s="1"/>
  <c r="M91" i="100" s="1"/>
  <c r="N91" i="23"/>
  <c r="N91" i="99" s="1"/>
  <c r="N91" i="100" s="1"/>
  <c r="O91" i="23"/>
  <c r="O91" i="99" s="1"/>
  <c r="O91" i="100" s="1"/>
  <c r="P91" i="23"/>
  <c r="P91" i="99" s="1"/>
  <c r="P91" i="100" s="1"/>
  <c r="Q91" i="23"/>
  <c r="Q91" i="99" s="1"/>
  <c r="Q91" i="100" s="1"/>
  <c r="R91" i="23"/>
  <c r="R91" i="99" s="1"/>
  <c r="R91" i="100" s="1"/>
  <c r="S91" i="23"/>
  <c r="S91" i="99" s="1"/>
  <c r="S91" i="100" s="1"/>
  <c r="E68" i="23"/>
  <c r="E68" i="99" s="1"/>
  <c r="E68" i="100" s="1"/>
  <c r="E69" i="23"/>
  <c r="E70" i="23"/>
  <c r="E70" i="99" s="1"/>
  <c r="E70" i="100" s="1"/>
  <c r="E71" i="23"/>
  <c r="E72" i="23"/>
  <c r="E72" i="99" s="1"/>
  <c r="E72" i="100" s="1"/>
  <c r="E73" i="23"/>
  <c r="E73" i="99" s="1"/>
  <c r="E73" i="100" s="1"/>
  <c r="E74" i="23"/>
  <c r="E74" i="99" s="1"/>
  <c r="E74" i="100" s="1"/>
  <c r="E75" i="23"/>
  <c r="E75" i="99" s="1"/>
  <c r="E75" i="100" s="1"/>
  <c r="E76" i="23"/>
  <c r="E76" i="99" s="1"/>
  <c r="E76" i="100" s="1"/>
  <c r="E77" i="23"/>
  <c r="E78" i="23"/>
  <c r="E78" i="99" s="1"/>
  <c r="E78" i="100" s="1"/>
  <c r="E79" i="23"/>
  <c r="E80" i="23"/>
  <c r="E81" i="23"/>
  <c r="E81" i="99" s="1"/>
  <c r="E81" i="100" s="1"/>
  <c r="E82" i="23"/>
  <c r="E83" i="23"/>
  <c r="E83" i="99" s="1"/>
  <c r="E83" i="100" s="1"/>
  <c r="E84" i="23"/>
  <c r="E84" i="99" s="1"/>
  <c r="E84" i="100" s="1"/>
  <c r="E85" i="23"/>
  <c r="E86" i="23"/>
  <c r="E87" i="23"/>
  <c r="E87" i="99" s="1"/>
  <c r="E87" i="100" s="1"/>
  <c r="E88" i="23"/>
  <c r="E89" i="23"/>
  <c r="E89" i="99" s="1"/>
  <c r="E89" i="100" s="1"/>
  <c r="E90" i="23"/>
  <c r="E90" i="99" s="1"/>
  <c r="E90" i="100" s="1"/>
  <c r="E91" i="23"/>
  <c r="E91" i="99" s="1"/>
  <c r="E91" i="100" s="1"/>
  <c r="E67" i="23"/>
  <c r="E67" i="99" s="1"/>
  <c r="E67" i="100" s="1"/>
  <c r="F36" i="23"/>
  <c r="F36" i="99" s="1"/>
  <c r="F36" i="100" s="1"/>
  <c r="G36" i="23"/>
  <c r="G36" i="99" s="1"/>
  <c r="G36" i="100" s="1"/>
  <c r="H36" i="23"/>
  <c r="H36" i="99" s="1"/>
  <c r="H36" i="100" s="1"/>
  <c r="I36" i="23"/>
  <c r="I36" i="99" s="1"/>
  <c r="I36" i="100" s="1"/>
  <c r="J36" i="23"/>
  <c r="J36" i="99" s="1"/>
  <c r="J36" i="100" s="1"/>
  <c r="K36" i="23"/>
  <c r="K36" i="99" s="1"/>
  <c r="K36" i="100" s="1"/>
  <c r="L36" i="23"/>
  <c r="L36" i="99" s="1"/>
  <c r="L36" i="100" s="1"/>
  <c r="M36" i="23"/>
  <c r="M36" i="99" s="1"/>
  <c r="M36" i="100" s="1"/>
  <c r="N36" i="23"/>
  <c r="N36" i="99" s="1"/>
  <c r="N36" i="100" s="1"/>
  <c r="O36" i="23"/>
  <c r="O36" i="99" s="1"/>
  <c r="O36" i="100" s="1"/>
  <c r="P36" i="23"/>
  <c r="P36" i="99" s="1"/>
  <c r="P36" i="100" s="1"/>
  <c r="Q36" i="23"/>
  <c r="Q36" i="99" s="1"/>
  <c r="Q36" i="100" s="1"/>
  <c r="R36" i="23"/>
  <c r="R36" i="99" s="1"/>
  <c r="R36" i="100" s="1"/>
  <c r="S36" i="23"/>
  <c r="S36" i="99" s="1"/>
  <c r="S36" i="100" s="1"/>
  <c r="F37" i="23"/>
  <c r="G37" i="23"/>
  <c r="H37" i="23"/>
  <c r="I37" i="23"/>
  <c r="J37" i="23"/>
  <c r="K37" i="23"/>
  <c r="L37" i="23"/>
  <c r="M37" i="23"/>
  <c r="M37" i="99" s="1"/>
  <c r="N37" i="23"/>
  <c r="O37" i="23"/>
  <c r="P37" i="23"/>
  <c r="Q37" i="23"/>
  <c r="R37" i="23"/>
  <c r="S37" i="23"/>
  <c r="F38" i="23"/>
  <c r="G38" i="23"/>
  <c r="G38" i="99" s="1"/>
  <c r="G38" i="100" s="1"/>
  <c r="H38" i="23"/>
  <c r="I38" i="23"/>
  <c r="J38" i="23"/>
  <c r="K38" i="23"/>
  <c r="L38" i="23"/>
  <c r="M38" i="23"/>
  <c r="M38" i="99" s="1"/>
  <c r="M38" i="100" s="1"/>
  <c r="N38" i="23"/>
  <c r="O38" i="23"/>
  <c r="O38" i="99" s="1"/>
  <c r="O38" i="100" s="1"/>
  <c r="P38" i="23"/>
  <c r="Q38" i="23"/>
  <c r="R38" i="23"/>
  <c r="S38" i="23"/>
  <c r="F39" i="23"/>
  <c r="F39" i="99" s="1"/>
  <c r="G39" i="23"/>
  <c r="G39" i="99" s="1"/>
  <c r="G39" i="100" s="1"/>
  <c r="H39" i="23"/>
  <c r="H39" i="99" s="1"/>
  <c r="H39" i="100" s="1"/>
  <c r="I39" i="23"/>
  <c r="I39" i="99" s="1"/>
  <c r="I39" i="100" s="1"/>
  <c r="J39" i="23"/>
  <c r="J39" i="99" s="1"/>
  <c r="J39" i="100" s="1"/>
  <c r="K39" i="23"/>
  <c r="K39" i="99" s="1"/>
  <c r="K39" i="100" s="1"/>
  <c r="L39" i="23"/>
  <c r="L39" i="99" s="1"/>
  <c r="L39" i="100" s="1"/>
  <c r="M39" i="23"/>
  <c r="M39" i="99" s="1"/>
  <c r="N39" i="23"/>
  <c r="N39" i="99" s="1"/>
  <c r="O39" i="23"/>
  <c r="O39" i="99" s="1"/>
  <c r="O39" i="100" s="1"/>
  <c r="P39" i="23"/>
  <c r="P39" i="99" s="1"/>
  <c r="P39" i="100" s="1"/>
  <c r="Q39" i="23"/>
  <c r="Q39" i="99" s="1"/>
  <c r="Q39" i="100" s="1"/>
  <c r="R39" i="23"/>
  <c r="R39" i="99" s="1"/>
  <c r="R39" i="100" s="1"/>
  <c r="S39" i="23"/>
  <c r="S39" i="99" s="1"/>
  <c r="S39" i="100" s="1"/>
  <c r="F40" i="23"/>
  <c r="G40" i="23"/>
  <c r="H40" i="23"/>
  <c r="I40" i="23"/>
  <c r="J40" i="23"/>
  <c r="K40" i="23"/>
  <c r="K40" i="99" s="1"/>
  <c r="K40" i="100" s="1"/>
  <c r="L40" i="23"/>
  <c r="M40" i="23"/>
  <c r="N40" i="23"/>
  <c r="O40" i="23"/>
  <c r="P40" i="23"/>
  <c r="Q40" i="23"/>
  <c r="R40" i="23"/>
  <c r="S40" i="23"/>
  <c r="S40" i="99" s="1"/>
  <c r="S40" i="100" s="1"/>
  <c r="J41" i="23"/>
  <c r="J41" i="99" s="1"/>
  <c r="J41" i="100" s="1"/>
  <c r="K41" i="23"/>
  <c r="K41" i="99" s="1"/>
  <c r="K41" i="100" s="1"/>
  <c r="L41" i="23"/>
  <c r="L41" i="99" s="1"/>
  <c r="L41" i="100" s="1"/>
  <c r="M41" i="23"/>
  <c r="M41" i="99" s="1"/>
  <c r="M41" i="100" s="1"/>
  <c r="N41" i="23"/>
  <c r="N41" i="99" s="1"/>
  <c r="N41" i="100" s="1"/>
  <c r="O41" i="23"/>
  <c r="O41" i="99" s="1"/>
  <c r="O41" i="100" s="1"/>
  <c r="P41" i="23"/>
  <c r="P41" i="99" s="1"/>
  <c r="P41" i="100" s="1"/>
  <c r="Q41" i="23"/>
  <c r="Q41" i="99" s="1"/>
  <c r="Q41" i="100" s="1"/>
  <c r="R41" i="23"/>
  <c r="R41" i="99" s="1"/>
  <c r="R41" i="100" s="1"/>
  <c r="F42" i="23"/>
  <c r="F42" i="99" s="1"/>
  <c r="F42" i="100" s="1"/>
  <c r="G42" i="23"/>
  <c r="G42" i="99" s="1"/>
  <c r="G42" i="100" s="1"/>
  <c r="H42" i="23"/>
  <c r="H42" i="99" s="1"/>
  <c r="H42" i="100" s="1"/>
  <c r="I42" i="23"/>
  <c r="I42" i="99" s="1"/>
  <c r="I42" i="100" s="1"/>
  <c r="J42" i="23"/>
  <c r="J42" i="99" s="1"/>
  <c r="J42" i="100" s="1"/>
  <c r="K42" i="23"/>
  <c r="K42" i="99" s="1"/>
  <c r="K42" i="100" s="1"/>
  <c r="L42" i="23"/>
  <c r="L42" i="99" s="1"/>
  <c r="L42" i="100" s="1"/>
  <c r="M42" i="23"/>
  <c r="M42" i="99" s="1"/>
  <c r="N42" i="23"/>
  <c r="N42" i="99" s="1"/>
  <c r="N42" i="100" s="1"/>
  <c r="O42" i="23"/>
  <c r="O42" i="99" s="1"/>
  <c r="O42" i="100" s="1"/>
  <c r="P42" i="23"/>
  <c r="P42" i="99" s="1"/>
  <c r="P42" i="100" s="1"/>
  <c r="Q42" i="23"/>
  <c r="Q42" i="99" s="1"/>
  <c r="Q42" i="100" s="1"/>
  <c r="R42" i="23"/>
  <c r="R42" i="99" s="1"/>
  <c r="R42" i="100" s="1"/>
  <c r="S42" i="23"/>
  <c r="S42" i="99" s="1"/>
  <c r="S42" i="100" s="1"/>
  <c r="F43" i="23"/>
  <c r="F43" i="99" s="1"/>
  <c r="F43" i="100" s="1"/>
  <c r="G43" i="23"/>
  <c r="G43" i="99" s="1"/>
  <c r="G43" i="100" s="1"/>
  <c r="H43" i="23"/>
  <c r="H43" i="99" s="1"/>
  <c r="H43" i="100" s="1"/>
  <c r="I43" i="23"/>
  <c r="I43" i="99" s="1"/>
  <c r="I43" i="100" s="1"/>
  <c r="J43" i="23"/>
  <c r="J43" i="99" s="1"/>
  <c r="J43" i="100" s="1"/>
  <c r="K43" i="23"/>
  <c r="K43" i="99" s="1"/>
  <c r="K43" i="100" s="1"/>
  <c r="L43" i="23"/>
  <c r="L43" i="99" s="1"/>
  <c r="L43" i="100" s="1"/>
  <c r="M43" i="23"/>
  <c r="M43" i="99" s="1"/>
  <c r="M43" i="100" s="1"/>
  <c r="N43" i="23"/>
  <c r="N43" i="99" s="1"/>
  <c r="N43" i="100" s="1"/>
  <c r="O43" i="23"/>
  <c r="O43" i="99" s="1"/>
  <c r="O43" i="100" s="1"/>
  <c r="P43" i="23"/>
  <c r="P43" i="99" s="1"/>
  <c r="P43" i="100" s="1"/>
  <c r="Q43" i="23"/>
  <c r="Q43" i="99" s="1"/>
  <c r="Q43" i="100" s="1"/>
  <c r="R43" i="23"/>
  <c r="R43" i="99" s="1"/>
  <c r="R43" i="100" s="1"/>
  <c r="S43" i="23"/>
  <c r="S43" i="99" s="1"/>
  <c r="S43" i="100" s="1"/>
  <c r="F44" i="23"/>
  <c r="F44" i="99" s="1"/>
  <c r="G44" i="23"/>
  <c r="G44" i="99" s="1"/>
  <c r="H44" i="23"/>
  <c r="H44" i="99" s="1"/>
  <c r="I44" i="23"/>
  <c r="J44" i="23"/>
  <c r="J44" i="99" s="1"/>
  <c r="K44" i="23"/>
  <c r="K44" i="99" s="1"/>
  <c r="L44" i="23"/>
  <c r="L44" i="99" s="1"/>
  <c r="M44" i="23"/>
  <c r="N44" i="23"/>
  <c r="N44" i="99" s="1"/>
  <c r="O44" i="23"/>
  <c r="O44" i="99" s="1"/>
  <c r="P44" i="23"/>
  <c r="P44" i="99" s="1"/>
  <c r="Q44" i="23"/>
  <c r="R44" i="23"/>
  <c r="R44" i="99" s="1"/>
  <c r="S44" i="23"/>
  <c r="S44" i="99" s="1"/>
  <c r="F45" i="23"/>
  <c r="G45" i="23"/>
  <c r="H45" i="23"/>
  <c r="I45" i="23"/>
  <c r="J45" i="23"/>
  <c r="J45" i="99" s="1"/>
  <c r="K45" i="23"/>
  <c r="L45" i="23"/>
  <c r="M45" i="23"/>
  <c r="N45" i="23"/>
  <c r="O45" i="23"/>
  <c r="P45" i="23"/>
  <c r="Q45" i="23"/>
  <c r="R45" i="23"/>
  <c r="R45" i="99" s="1"/>
  <c r="S45" i="23"/>
  <c r="F46" i="23"/>
  <c r="G46" i="23"/>
  <c r="H46" i="23"/>
  <c r="I46" i="23"/>
  <c r="J46" i="23"/>
  <c r="J46" i="99" s="1"/>
  <c r="K46" i="23"/>
  <c r="K46" i="99" s="1"/>
  <c r="L46" i="23"/>
  <c r="L46" i="99" s="1"/>
  <c r="M46" i="23"/>
  <c r="N46" i="23"/>
  <c r="O46" i="23"/>
  <c r="P46" i="23"/>
  <c r="Q46" i="23"/>
  <c r="R46" i="23"/>
  <c r="R46" i="99" s="1"/>
  <c r="S46" i="23"/>
  <c r="S46" i="99" s="1"/>
  <c r="F47" i="23"/>
  <c r="F47" i="99" s="1"/>
  <c r="F47" i="100" s="1"/>
  <c r="G47" i="23"/>
  <c r="G47" i="99" s="1"/>
  <c r="G47" i="100" s="1"/>
  <c r="H47" i="23"/>
  <c r="H47" i="99" s="1"/>
  <c r="H47" i="100" s="1"/>
  <c r="I47" i="23"/>
  <c r="I47" i="99" s="1"/>
  <c r="I47" i="100" s="1"/>
  <c r="J47" i="23"/>
  <c r="J47" i="99" s="1"/>
  <c r="J47" i="100" s="1"/>
  <c r="K47" i="23"/>
  <c r="K47" i="99" s="1"/>
  <c r="K47" i="100" s="1"/>
  <c r="L47" i="23"/>
  <c r="L47" i="99" s="1"/>
  <c r="L47" i="100" s="1"/>
  <c r="M47" i="23"/>
  <c r="M47" i="99" s="1"/>
  <c r="M47" i="100" s="1"/>
  <c r="N47" i="23"/>
  <c r="N47" i="99" s="1"/>
  <c r="N47" i="100" s="1"/>
  <c r="O47" i="23"/>
  <c r="O47" i="99" s="1"/>
  <c r="O47" i="100" s="1"/>
  <c r="P47" i="23"/>
  <c r="P47" i="99" s="1"/>
  <c r="P47" i="100" s="1"/>
  <c r="Q47" i="23"/>
  <c r="Q47" i="99" s="1"/>
  <c r="Q47" i="100" s="1"/>
  <c r="R47" i="23"/>
  <c r="R47" i="99" s="1"/>
  <c r="R47" i="100" s="1"/>
  <c r="S47" i="23"/>
  <c r="S47" i="99" s="1"/>
  <c r="S47" i="100" s="1"/>
  <c r="F48" i="23"/>
  <c r="G48" i="23"/>
  <c r="H48" i="23"/>
  <c r="H48" i="99" s="1"/>
  <c r="I48" i="23"/>
  <c r="J48" i="23"/>
  <c r="K48" i="23"/>
  <c r="L48" i="23"/>
  <c r="M48" i="23"/>
  <c r="N48" i="23"/>
  <c r="O48" i="23"/>
  <c r="P48" i="23"/>
  <c r="P48" i="99" s="1"/>
  <c r="Q48" i="23"/>
  <c r="R48" i="23"/>
  <c r="S48" i="23"/>
  <c r="F49" i="23"/>
  <c r="F49" i="99" s="1"/>
  <c r="G49" i="23"/>
  <c r="H49" i="23"/>
  <c r="H49" i="99" s="1"/>
  <c r="I49" i="23"/>
  <c r="I49" i="99" s="1"/>
  <c r="J49" i="23"/>
  <c r="J49" i="99" s="1"/>
  <c r="K49" i="23"/>
  <c r="L49" i="23"/>
  <c r="L49" i="99" s="1"/>
  <c r="M49" i="23"/>
  <c r="M49" i="99" s="1"/>
  <c r="N49" i="23"/>
  <c r="N49" i="99" s="1"/>
  <c r="O49" i="23"/>
  <c r="P49" i="23"/>
  <c r="P49" i="99" s="1"/>
  <c r="Q49" i="23"/>
  <c r="Q49" i="99" s="1"/>
  <c r="R49" i="23"/>
  <c r="R49" i="99" s="1"/>
  <c r="S49" i="23"/>
  <c r="F50" i="23"/>
  <c r="G50" i="23"/>
  <c r="H50" i="23"/>
  <c r="I50" i="23"/>
  <c r="J50" i="23"/>
  <c r="J50" i="99" s="1"/>
  <c r="K50" i="23"/>
  <c r="L50" i="23"/>
  <c r="M50" i="23"/>
  <c r="N50" i="23"/>
  <c r="O50" i="23"/>
  <c r="P50" i="23"/>
  <c r="Q50" i="23"/>
  <c r="R50" i="23"/>
  <c r="R50" i="99" s="1"/>
  <c r="S50" i="23"/>
  <c r="F51" i="23"/>
  <c r="F51" i="99" s="1"/>
  <c r="F51" i="100" s="1"/>
  <c r="G51" i="23"/>
  <c r="G51" i="99" s="1"/>
  <c r="G51" i="100" s="1"/>
  <c r="H51" i="23"/>
  <c r="H51" i="99" s="1"/>
  <c r="H51" i="100" s="1"/>
  <c r="I51" i="23"/>
  <c r="I51" i="99" s="1"/>
  <c r="I51" i="100" s="1"/>
  <c r="J51" i="23"/>
  <c r="J51" i="99" s="1"/>
  <c r="J51" i="100" s="1"/>
  <c r="K51" i="23"/>
  <c r="K51" i="99" s="1"/>
  <c r="K51" i="100" s="1"/>
  <c r="L51" i="23"/>
  <c r="L51" i="99" s="1"/>
  <c r="L51" i="100" s="1"/>
  <c r="M51" i="23"/>
  <c r="M51" i="99" s="1"/>
  <c r="M51" i="100" s="1"/>
  <c r="N51" i="23"/>
  <c r="N51" i="99" s="1"/>
  <c r="N51" i="100" s="1"/>
  <c r="O51" i="23"/>
  <c r="O51" i="99" s="1"/>
  <c r="O51" i="100" s="1"/>
  <c r="P51" i="23"/>
  <c r="P51" i="99" s="1"/>
  <c r="P51" i="100" s="1"/>
  <c r="Q51" i="23"/>
  <c r="Q51" i="99" s="1"/>
  <c r="Q51" i="100" s="1"/>
  <c r="R51" i="23"/>
  <c r="R51" i="99" s="1"/>
  <c r="R51" i="100" s="1"/>
  <c r="S51" i="23"/>
  <c r="S51" i="99" s="1"/>
  <c r="S51" i="100" s="1"/>
  <c r="F52" i="23"/>
  <c r="F52" i="99" s="1"/>
  <c r="F52" i="100" s="1"/>
  <c r="G52" i="23"/>
  <c r="G52" i="99" s="1"/>
  <c r="G52" i="100" s="1"/>
  <c r="H52" i="23"/>
  <c r="H52" i="99" s="1"/>
  <c r="H52" i="100" s="1"/>
  <c r="I52" i="23"/>
  <c r="I52" i="99" s="1"/>
  <c r="I52" i="100" s="1"/>
  <c r="J52" i="23"/>
  <c r="J52" i="99" s="1"/>
  <c r="J52" i="100" s="1"/>
  <c r="K52" i="23"/>
  <c r="K52" i="99" s="1"/>
  <c r="K52" i="100" s="1"/>
  <c r="L52" i="23"/>
  <c r="L52" i="99" s="1"/>
  <c r="L52" i="100" s="1"/>
  <c r="M52" i="23"/>
  <c r="M52" i="99" s="1"/>
  <c r="M52" i="100" s="1"/>
  <c r="N52" i="23"/>
  <c r="N52" i="99" s="1"/>
  <c r="N52" i="100" s="1"/>
  <c r="O52" i="23"/>
  <c r="O52" i="99" s="1"/>
  <c r="O52" i="100" s="1"/>
  <c r="P52" i="23"/>
  <c r="P52" i="99" s="1"/>
  <c r="Q52" i="23"/>
  <c r="Q52" i="99" s="1"/>
  <c r="Q52" i="100" s="1"/>
  <c r="R52" i="23"/>
  <c r="R52" i="99" s="1"/>
  <c r="R52" i="100" s="1"/>
  <c r="S52" i="23"/>
  <c r="S52" i="99" s="1"/>
  <c r="S52" i="100" s="1"/>
  <c r="F53" i="23"/>
  <c r="G53" i="23"/>
  <c r="H53" i="23"/>
  <c r="I53" i="23"/>
  <c r="J53" i="23"/>
  <c r="J53" i="99" s="1"/>
  <c r="J53" i="100" s="1"/>
  <c r="K53" i="23"/>
  <c r="L53" i="23"/>
  <c r="M53" i="23"/>
  <c r="N53" i="23"/>
  <c r="O53" i="23"/>
  <c r="P53" i="23"/>
  <c r="Q53" i="23"/>
  <c r="R53" i="23"/>
  <c r="R53" i="99" s="1"/>
  <c r="R53" i="100" s="1"/>
  <c r="S53" i="23"/>
  <c r="F54" i="23"/>
  <c r="G54" i="23"/>
  <c r="H54" i="23"/>
  <c r="I54" i="23"/>
  <c r="J54" i="23"/>
  <c r="J54" i="99" s="1"/>
  <c r="J54" i="100" s="1"/>
  <c r="K54" i="23"/>
  <c r="K54" i="99" s="1"/>
  <c r="K54" i="100" s="1"/>
  <c r="L54" i="23"/>
  <c r="L54" i="99" s="1"/>
  <c r="L54" i="100" s="1"/>
  <c r="M54" i="23"/>
  <c r="N54" i="23"/>
  <c r="O54" i="23"/>
  <c r="P54" i="23"/>
  <c r="Q54" i="23"/>
  <c r="R54" i="23"/>
  <c r="R54" i="99" s="1"/>
  <c r="S54" i="23"/>
  <c r="S54" i="99" s="1"/>
  <c r="S54" i="100" s="1"/>
  <c r="F55" i="23"/>
  <c r="F55" i="99" s="1"/>
  <c r="G55" i="23"/>
  <c r="G55" i="99" s="1"/>
  <c r="G55" i="100" s="1"/>
  <c r="H55" i="23"/>
  <c r="H55" i="99" s="1"/>
  <c r="H55" i="100" s="1"/>
  <c r="I55" i="23"/>
  <c r="I55" i="99" s="1"/>
  <c r="I55" i="100" s="1"/>
  <c r="J55" i="23"/>
  <c r="J55" i="99" s="1"/>
  <c r="J55" i="100" s="1"/>
  <c r="K55" i="23"/>
  <c r="K55" i="99" s="1"/>
  <c r="K55" i="100" s="1"/>
  <c r="L55" i="23"/>
  <c r="L55" i="99" s="1"/>
  <c r="L55" i="100" s="1"/>
  <c r="M55" i="23"/>
  <c r="M55" i="99" s="1"/>
  <c r="M55" i="100" s="1"/>
  <c r="N55" i="23"/>
  <c r="N55" i="99" s="1"/>
  <c r="N55" i="100" s="1"/>
  <c r="O55" i="23"/>
  <c r="O55" i="99" s="1"/>
  <c r="O55" i="100" s="1"/>
  <c r="P55" i="23"/>
  <c r="P55" i="99" s="1"/>
  <c r="P55" i="100" s="1"/>
  <c r="Q55" i="23"/>
  <c r="Q55" i="99" s="1"/>
  <c r="Q55" i="100" s="1"/>
  <c r="R55" i="23"/>
  <c r="R55" i="99" s="1"/>
  <c r="R55" i="100" s="1"/>
  <c r="S55" i="23"/>
  <c r="S55" i="99" s="1"/>
  <c r="S55" i="100" s="1"/>
  <c r="F56" i="23"/>
  <c r="G56" i="23"/>
  <c r="H56" i="23"/>
  <c r="H56" i="99" s="1"/>
  <c r="H56" i="100" s="1"/>
  <c r="I56" i="23"/>
  <c r="J56" i="23"/>
  <c r="K56" i="23"/>
  <c r="L56" i="23"/>
  <c r="M56" i="23"/>
  <c r="N56" i="23"/>
  <c r="O56" i="23"/>
  <c r="P56" i="23"/>
  <c r="P56" i="99" s="1"/>
  <c r="P56" i="100" s="1"/>
  <c r="Q56" i="23"/>
  <c r="R56" i="23"/>
  <c r="S56" i="23"/>
  <c r="F57" i="23"/>
  <c r="F57" i="99" s="1"/>
  <c r="F57" i="100" s="1"/>
  <c r="G57" i="23"/>
  <c r="G57" i="99" s="1"/>
  <c r="G57" i="100" s="1"/>
  <c r="H57" i="23"/>
  <c r="H57" i="99" s="1"/>
  <c r="I57" i="23"/>
  <c r="I57" i="99" s="1"/>
  <c r="I57" i="100" s="1"/>
  <c r="J57" i="23"/>
  <c r="J57" i="99" s="1"/>
  <c r="K57" i="23"/>
  <c r="K57" i="99" s="1"/>
  <c r="K57" i="100" s="1"/>
  <c r="L57" i="23"/>
  <c r="L57" i="99" s="1"/>
  <c r="L57" i="100" s="1"/>
  <c r="M57" i="23"/>
  <c r="M57" i="99" s="1"/>
  <c r="M57" i="100" s="1"/>
  <c r="N57" i="23"/>
  <c r="N57" i="99" s="1"/>
  <c r="N57" i="100" s="1"/>
  <c r="O57" i="23"/>
  <c r="O57" i="99" s="1"/>
  <c r="O57" i="100" s="1"/>
  <c r="P57" i="23"/>
  <c r="P57" i="99" s="1"/>
  <c r="P57" i="100" s="1"/>
  <c r="Q57" i="23"/>
  <c r="Q57" i="99" s="1"/>
  <c r="Q57" i="100" s="1"/>
  <c r="R57" i="23"/>
  <c r="R57" i="99" s="1"/>
  <c r="R57" i="100" s="1"/>
  <c r="S57" i="23"/>
  <c r="S57" i="99" s="1"/>
  <c r="S57" i="100" s="1"/>
  <c r="F58" i="23"/>
  <c r="F58" i="99" s="1"/>
  <c r="F58" i="100" s="1"/>
  <c r="G58" i="23"/>
  <c r="G58" i="99" s="1"/>
  <c r="G58" i="100" s="1"/>
  <c r="H58" i="23"/>
  <c r="H58" i="99" s="1"/>
  <c r="H58" i="100" s="1"/>
  <c r="I58" i="23"/>
  <c r="I58" i="99" s="1"/>
  <c r="I58" i="100" s="1"/>
  <c r="J58" i="23"/>
  <c r="J58" i="99" s="1"/>
  <c r="J58" i="100" s="1"/>
  <c r="K58" i="23"/>
  <c r="K58" i="99" s="1"/>
  <c r="K58" i="100" s="1"/>
  <c r="L58" i="23"/>
  <c r="L58" i="99" s="1"/>
  <c r="L58" i="100" s="1"/>
  <c r="M58" i="23"/>
  <c r="M58" i="99" s="1"/>
  <c r="M58" i="100" s="1"/>
  <c r="N58" i="23"/>
  <c r="N58" i="99" s="1"/>
  <c r="N58" i="100" s="1"/>
  <c r="O58" i="23"/>
  <c r="O58" i="99" s="1"/>
  <c r="O58" i="100" s="1"/>
  <c r="P58" i="23"/>
  <c r="P58" i="99" s="1"/>
  <c r="P58" i="100" s="1"/>
  <c r="Q58" i="23"/>
  <c r="Q58" i="99" s="1"/>
  <c r="Q58" i="100" s="1"/>
  <c r="R58" i="23"/>
  <c r="R58" i="99" s="1"/>
  <c r="R58" i="100" s="1"/>
  <c r="S58" i="23"/>
  <c r="S58" i="99" s="1"/>
  <c r="F59" i="23"/>
  <c r="F59" i="99" s="1"/>
  <c r="F59" i="100" s="1"/>
  <c r="G59" i="23"/>
  <c r="G59" i="99" s="1"/>
  <c r="G59" i="100" s="1"/>
  <c r="H59" i="23"/>
  <c r="H59" i="99" s="1"/>
  <c r="H59" i="100" s="1"/>
  <c r="I59" i="23"/>
  <c r="I59" i="99" s="1"/>
  <c r="I59" i="100" s="1"/>
  <c r="J59" i="23"/>
  <c r="J59" i="99" s="1"/>
  <c r="J59" i="100" s="1"/>
  <c r="K59" i="23"/>
  <c r="K59" i="99" s="1"/>
  <c r="K59" i="100" s="1"/>
  <c r="L59" i="23"/>
  <c r="L59" i="99" s="1"/>
  <c r="L59" i="100" s="1"/>
  <c r="M59" i="23"/>
  <c r="M59" i="99" s="1"/>
  <c r="M59" i="100" s="1"/>
  <c r="N59" i="23"/>
  <c r="N59" i="99" s="1"/>
  <c r="N59" i="100" s="1"/>
  <c r="O59" i="23"/>
  <c r="O59" i="99" s="1"/>
  <c r="O59" i="100" s="1"/>
  <c r="P59" i="23"/>
  <c r="P59" i="99" s="1"/>
  <c r="P59" i="100" s="1"/>
  <c r="Q59" i="23"/>
  <c r="Q59" i="99" s="1"/>
  <c r="Q59" i="100" s="1"/>
  <c r="R59" i="23"/>
  <c r="R59" i="99" s="1"/>
  <c r="R59" i="100" s="1"/>
  <c r="S59" i="23"/>
  <c r="S59" i="99" s="1"/>
  <c r="S59" i="100" s="1"/>
  <c r="F60" i="23"/>
  <c r="F60" i="99" s="1"/>
  <c r="G60" i="23"/>
  <c r="G60" i="99" s="1"/>
  <c r="G60" i="100" s="1"/>
  <c r="H60" i="23"/>
  <c r="H60" i="99" s="1"/>
  <c r="H60" i="100" s="1"/>
  <c r="I60" i="23"/>
  <c r="I60" i="99" s="1"/>
  <c r="I60" i="100" s="1"/>
  <c r="J60" i="23"/>
  <c r="J60" i="99" s="1"/>
  <c r="K60" i="23"/>
  <c r="K60" i="99" s="1"/>
  <c r="K60" i="100" s="1"/>
  <c r="L60" i="23"/>
  <c r="L60" i="99" s="1"/>
  <c r="L60" i="100" s="1"/>
  <c r="M60" i="23"/>
  <c r="M60" i="99" s="1"/>
  <c r="M60" i="100" s="1"/>
  <c r="N60" i="23"/>
  <c r="N60" i="99" s="1"/>
  <c r="N60" i="100" s="1"/>
  <c r="O60" i="23"/>
  <c r="O60" i="99" s="1"/>
  <c r="O60" i="100" s="1"/>
  <c r="P60" i="23"/>
  <c r="P60" i="99" s="1"/>
  <c r="P60" i="100" s="1"/>
  <c r="Q60" i="23"/>
  <c r="Q60" i="99" s="1"/>
  <c r="Q60" i="100" s="1"/>
  <c r="R60" i="23"/>
  <c r="R60" i="99" s="1"/>
  <c r="R60" i="100" s="1"/>
  <c r="S60" i="23"/>
  <c r="S60" i="99" s="1"/>
  <c r="S60" i="100" s="1"/>
  <c r="E37" i="23"/>
  <c r="E38" i="23"/>
  <c r="E39" i="23"/>
  <c r="E39" i="99" s="1"/>
  <c r="E39" i="100" s="1"/>
  <c r="E40" i="23"/>
  <c r="E41" i="23"/>
  <c r="E41" i="99" s="1"/>
  <c r="E41" i="100" s="1"/>
  <c r="E42" i="23"/>
  <c r="E42" i="99" s="1"/>
  <c r="E42" i="100" s="1"/>
  <c r="E43" i="23"/>
  <c r="E43" i="99" s="1"/>
  <c r="E43" i="100" s="1"/>
  <c r="E44" i="23"/>
  <c r="E44" i="99" s="1"/>
  <c r="E45" i="23"/>
  <c r="E46" i="23"/>
  <c r="E47" i="23"/>
  <c r="E47" i="99" s="1"/>
  <c r="E47" i="100" s="1"/>
  <c r="E48" i="23"/>
  <c r="E49" i="23"/>
  <c r="E49" i="99" s="1"/>
  <c r="E50" i="23"/>
  <c r="E51" i="23"/>
  <c r="E51" i="99" s="1"/>
  <c r="E51" i="100" s="1"/>
  <c r="E52" i="23"/>
  <c r="E52" i="99" s="1"/>
  <c r="E52" i="100" s="1"/>
  <c r="E53" i="23"/>
  <c r="E54" i="23"/>
  <c r="E55" i="23"/>
  <c r="E55" i="99" s="1"/>
  <c r="E55" i="100" s="1"/>
  <c r="E56" i="23"/>
  <c r="E57" i="23"/>
  <c r="E57" i="99" s="1"/>
  <c r="E58" i="23"/>
  <c r="E58" i="99" s="1"/>
  <c r="E58" i="100" s="1"/>
  <c r="E59" i="23"/>
  <c r="E59" i="99" s="1"/>
  <c r="E59" i="100" s="1"/>
  <c r="E60" i="23"/>
  <c r="E60" i="99" s="1"/>
  <c r="E60" i="100" s="1"/>
  <c r="E36" i="23"/>
  <c r="E36" i="99" s="1"/>
  <c r="E36" i="100" s="1"/>
  <c r="J123" i="20"/>
  <c r="K123" i="20"/>
  <c r="L123" i="20"/>
  <c r="M123" i="20"/>
  <c r="N123" i="20"/>
  <c r="O123" i="20"/>
  <c r="P123" i="20"/>
  <c r="Q123" i="20"/>
  <c r="R123" i="20"/>
  <c r="J92" i="20"/>
  <c r="K92" i="20"/>
  <c r="L92" i="20"/>
  <c r="M92" i="20"/>
  <c r="N92" i="20"/>
  <c r="O92" i="20"/>
  <c r="P92" i="20"/>
  <c r="Q92" i="20"/>
  <c r="R92" i="20"/>
  <c r="J61" i="20"/>
  <c r="K61" i="20"/>
  <c r="L61" i="20"/>
  <c r="M61" i="20"/>
  <c r="N61" i="20"/>
  <c r="O61" i="20"/>
  <c r="P61" i="20"/>
  <c r="Q61" i="20"/>
  <c r="R61" i="20"/>
  <c r="J3" i="20"/>
  <c r="K3" i="20"/>
  <c r="L3" i="20"/>
  <c r="M3" i="20"/>
  <c r="N3" i="20"/>
  <c r="O3" i="20"/>
  <c r="P3" i="20"/>
  <c r="Q3" i="20"/>
  <c r="R3" i="20"/>
  <c r="J4" i="20"/>
  <c r="K4" i="20"/>
  <c r="L4" i="20"/>
  <c r="M4" i="20"/>
  <c r="N4" i="20"/>
  <c r="O4" i="20"/>
  <c r="P4" i="20"/>
  <c r="Q4" i="20"/>
  <c r="R4" i="20"/>
  <c r="J5" i="20"/>
  <c r="K5" i="20"/>
  <c r="L5" i="20"/>
  <c r="M5" i="20"/>
  <c r="N5" i="20"/>
  <c r="O5" i="20"/>
  <c r="P5" i="20"/>
  <c r="Q5" i="20"/>
  <c r="R5" i="20"/>
  <c r="J6" i="20"/>
  <c r="K6" i="20"/>
  <c r="L6" i="20"/>
  <c r="M6" i="20"/>
  <c r="N6" i="20"/>
  <c r="O6" i="20"/>
  <c r="P6" i="20"/>
  <c r="Q6" i="20"/>
  <c r="R6" i="20"/>
  <c r="J7" i="20"/>
  <c r="K7" i="20"/>
  <c r="L7" i="20"/>
  <c r="M7" i="20"/>
  <c r="N7" i="20"/>
  <c r="O7" i="20"/>
  <c r="P7" i="20"/>
  <c r="Q7" i="20"/>
  <c r="R7" i="20"/>
  <c r="J8" i="20"/>
  <c r="K8" i="20"/>
  <c r="L8" i="20"/>
  <c r="M8" i="20"/>
  <c r="N8" i="20"/>
  <c r="O8" i="20"/>
  <c r="P8" i="20"/>
  <c r="Q8" i="20"/>
  <c r="R8" i="20"/>
  <c r="J9" i="20"/>
  <c r="K9" i="20"/>
  <c r="L9" i="20"/>
  <c r="M9" i="20"/>
  <c r="N9" i="20"/>
  <c r="O9" i="20"/>
  <c r="P9" i="20"/>
  <c r="Q9" i="20"/>
  <c r="R9" i="20"/>
  <c r="J10" i="20"/>
  <c r="K10" i="20"/>
  <c r="L10" i="20"/>
  <c r="M10" i="20"/>
  <c r="N10" i="20"/>
  <c r="O10" i="20"/>
  <c r="P10" i="20"/>
  <c r="Q10" i="20"/>
  <c r="R10" i="20"/>
  <c r="J11" i="20"/>
  <c r="K11" i="20"/>
  <c r="L11" i="20"/>
  <c r="M11" i="20"/>
  <c r="N11" i="20"/>
  <c r="O11" i="20"/>
  <c r="P11" i="20"/>
  <c r="Q11" i="20"/>
  <c r="R11" i="20"/>
  <c r="J12" i="20"/>
  <c r="K12" i="20"/>
  <c r="L12" i="20"/>
  <c r="M12" i="20"/>
  <c r="N12" i="20"/>
  <c r="O12" i="20"/>
  <c r="P12" i="20"/>
  <c r="Q12" i="20"/>
  <c r="R12" i="20"/>
  <c r="J13" i="20"/>
  <c r="K13" i="20"/>
  <c r="L13" i="20"/>
  <c r="M13" i="20"/>
  <c r="N13" i="20"/>
  <c r="O13" i="20"/>
  <c r="P13" i="20"/>
  <c r="Q13" i="20"/>
  <c r="R13" i="20"/>
  <c r="J14" i="20"/>
  <c r="K14" i="20"/>
  <c r="L14" i="20"/>
  <c r="M14" i="20"/>
  <c r="N14" i="20"/>
  <c r="O14" i="20"/>
  <c r="P14" i="20"/>
  <c r="Q14" i="20"/>
  <c r="R14" i="20"/>
  <c r="J15" i="20"/>
  <c r="K15" i="20"/>
  <c r="L15" i="20"/>
  <c r="M15" i="20"/>
  <c r="N15" i="20"/>
  <c r="O15" i="20"/>
  <c r="P15" i="20"/>
  <c r="Q15" i="20"/>
  <c r="R15" i="20"/>
  <c r="J16" i="20"/>
  <c r="K16" i="20"/>
  <c r="L16" i="20"/>
  <c r="M16" i="20"/>
  <c r="N16" i="20"/>
  <c r="O16" i="20"/>
  <c r="P16" i="20"/>
  <c r="Q16" i="20"/>
  <c r="R16" i="20"/>
  <c r="J17" i="20"/>
  <c r="K17" i="20"/>
  <c r="L17" i="20"/>
  <c r="M17" i="20"/>
  <c r="N17" i="20"/>
  <c r="O17" i="20"/>
  <c r="P17" i="20"/>
  <c r="Q17" i="20"/>
  <c r="R17" i="20"/>
  <c r="J18" i="20"/>
  <c r="K18" i="20"/>
  <c r="L18" i="20"/>
  <c r="M18" i="20"/>
  <c r="N18" i="20"/>
  <c r="O18" i="20"/>
  <c r="P18" i="20"/>
  <c r="Q18" i="20"/>
  <c r="R18" i="20"/>
  <c r="J19" i="20"/>
  <c r="K19" i="20"/>
  <c r="L19" i="20"/>
  <c r="M19" i="20"/>
  <c r="N19" i="20"/>
  <c r="O19" i="20"/>
  <c r="P19" i="20"/>
  <c r="Q19" i="20"/>
  <c r="R19" i="20"/>
  <c r="J20" i="20"/>
  <c r="K20" i="20"/>
  <c r="L20" i="20"/>
  <c r="M20" i="20"/>
  <c r="N20" i="20"/>
  <c r="O20" i="20"/>
  <c r="P20" i="20"/>
  <c r="Q20" i="20"/>
  <c r="R20" i="20"/>
  <c r="J21" i="20"/>
  <c r="K21" i="20"/>
  <c r="L21" i="20"/>
  <c r="M21" i="20"/>
  <c r="N21" i="20"/>
  <c r="O21" i="20"/>
  <c r="P21" i="20"/>
  <c r="Q21" i="20"/>
  <c r="R21" i="20"/>
  <c r="J22" i="20"/>
  <c r="K22" i="20"/>
  <c r="L22" i="20"/>
  <c r="M22" i="20"/>
  <c r="N22" i="20"/>
  <c r="O22" i="20"/>
  <c r="P22" i="20"/>
  <c r="Q22" i="20"/>
  <c r="R22" i="20"/>
  <c r="J23" i="20"/>
  <c r="K23" i="20"/>
  <c r="L23" i="20"/>
  <c r="M23" i="20"/>
  <c r="N23" i="20"/>
  <c r="O23" i="20"/>
  <c r="P23" i="20"/>
  <c r="Q23" i="20"/>
  <c r="R23" i="20"/>
  <c r="J24" i="20"/>
  <c r="K24" i="20"/>
  <c r="L24" i="20"/>
  <c r="M24" i="20"/>
  <c r="N24" i="20"/>
  <c r="O24" i="20"/>
  <c r="P24" i="20"/>
  <c r="Q24" i="20"/>
  <c r="R24" i="20"/>
  <c r="J25" i="20"/>
  <c r="K25" i="20"/>
  <c r="L25" i="20"/>
  <c r="M25" i="20"/>
  <c r="N25" i="20"/>
  <c r="O25" i="20"/>
  <c r="P25" i="20"/>
  <c r="Q25" i="20"/>
  <c r="R25" i="20"/>
  <c r="J26" i="20"/>
  <c r="K26" i="20"/>
  <c r="L26" i="20"/>
  <c r="M26" i="20"/>
  <c r="N26" i="20"/>
  <c r="O26" i="20"/>
  <c r="P26" i="20"/>
  <c r="Q26" i="20"/>
  <c r="R26" i="20"/>
  <c r="J27" i="20"/>
  <c r="K27" i="20"/>
  <c r="L27" i="20"/>
  <c r="M27" i="20"/>
  <c r="N27" i="20"/>
  <c r="O27" i="20"/>
  <c r="P27" i="20"/>
  <c r="Q27" i="20"/>
  <c r="R27" i="20"/>
  <c r="L79" i="91" l="1"/>
  <c r="L71" i="91"/>
  <c r="L83" i="91"/>
  <c r="H77" i="91"/>
  <c r="L75" i="91"/>
  <c r="S49" i="99"/>
  <c r="K49" i="99"/>
  <c r="Q44" i="99"/>
  <c r="I44" i="99"/>
  <c r="O49" i="99"/>
  <c r="G49" i="99"/>
  <c r="M44" i="99"/>
  <c r="K83" i="91"/>
  <c r="M82" i="91"/>
  <c r="O81" i="91"/>
  <c r="Q80" i="91"/>
  <c r="I80" i="91"/>
  <c r="K79" i="91"/>
  <c r="M78" i="91"/>
  <c r="O77" i="91"/>
  <c r="Q76" i="91"/>
  <c r="I76" i="91"/>
  <c r="K75" i="91"/>
  <c r="M74" i="91"/>
  <c r="O73" i="91"/>
  <c r="Q72" i="91"/>
  <c r="I72" i="91"/>
  <c r="K71" i="91"/>
  <c r="L82" i="91"/>
  <c r="N81" i="91"/>
  <c r="P80" i="91"/>
  <c r="H80" i="91"/>
  <c r="L78" i="91"/>
  <c r="N77" i="91"/>
  <c r="P76" i="91"/>
  <c r="H76" i="91"/>
  <c r="L74" i="91"/>
  <c r="N73" i="91"/>
  <c r="P72" i="91"/>
  <c r="H72" i="91"/>
  <c r="J83" i="91"/>
  <c r="J75" i="91"/>
  <c r="J79" i="91"/>
  <c r="I19" i="76"/>
  <c r="I41" i="76" s="1"/>
  <c r="J71" i="91"/>
  <c r="N82" i="91"/>
  <c r="P81" i="91"/>
  <c r="H81" i="91"/>
  <c r="J80" i="91"/>
  <c r="N78" i="91"/>
  <c r="P77" i="91"/>
  <c r="J76" i="91"/>
  <c r="N74" i="91"/>
  <c r="P73" i="91"/>
  <c r="H73" i="91"/>
  <c r="J72" i="91"/>
  <c r="I83" i="91"/>
  <c r="I79" i="91"/>
  <c r="Q75" i="91"/>
  <c r="M73" i="91"/>
  <c r="P83" i="91"/>
  <c r="H83" i="91"/>
  <c r="J82" i="91"/>
  <c r="L81" i="91"/>
  <c r="N80" i="91"/>
  <c r="P79" i="91"/>
  <c r="H79" i="91"/>
  <c r="J78" i="91"/>
  <c r="L77" i="91"/>
  <c r="N76" i="91"/>
  <c r="P75" i="91"/>
  <c r="H75" i="91"/>
  <c r="J74" i="91"/>
  <c r="L73" i="91"/>
  <c r="N72" i="91"/>
  <c r="P71" i="91"/>
  <c r="H71" i="91"/>
  <c r="M81" i="91"/>
  <c r="M77" i="91"/>
  <c r="I71" i="91"/>
  <c r="O83" i="91"/>
  <c r="Q82" i="91"/>
  <c r="I82" i="91"/>
  <c r="K81" i="91"/>
  <c r="M80" i="91"/>
  <c r="O79" i="91"/>
  <c r="Q78" i="91"/>
  <c r="I78" i="91"/>
  <c r="K77" i="91"/>
  <c r="M76" i="91"/>
  <c r="O75" i="91"/>
  <c r="Q74" i="91"/>
  <c r="I74" i="91"/>
  <c r="K73" i="91"/>
  <c r="M72" i="91"/>
  <c r="O71" i="91"/>
  <c r="K82" i="91"/>
  <c r="K78" i="91"/>
  <c r="O72" i="91"/>
  <c r="N83" i="91"/>
  <c r="P82" i="91"/>
  <c r="H82" i="91"/>
  <c r="J81" i="91"/>
  <c r="L80" i="91"/>
  <c r="N79" i="91"/>
  <c r="P78" i="91"/>
  <c r="H78" i="91"/>
  <c r="J77" i="91"/>
  <c r="L76" i="91"/>
  <c r="N75" i="91"/>
  <c r="P74" i="91"/>
  <c r="H74" i="91"/>
  <c r="J73" i="91"/>
  <c r="L72" i="91"/>
  <c r="N71" i="91"/>
  <c r="Q83" i="91"/>
  <c r="Q79" i="91"/>
  <c r="I75" i="91"/>
  <c r="K74" i="91"/>
  <c r="M83" i="91"/>
  <c r="O82" i="91"/>
  <c r="Q81" i="91"/>
  <c r="I81" i="91"/>
  <c r="K80" i="91"/>
  <c r="M79" i="91"/>
  <c r="O78" i="91"/>
  <c r="Q77" i="91"/>
  <c r="I77" i="91"/>
  <c r="K76" i="91"/>
  <c r="M75" i="91"/>
  <c r="O74" i="91"/>
  <c r="Q73" i="91"/>
  <c r="I73" i="91"/>
  <c r="K72" i="91"/>
  <c r="M71" i="91"/>
  <c r="O80" i="91"/>
  <c r="O76" i="91"/>
  <c r="Q71" i="91"/>
  <c r="S50" i="99"/>
  <c r="K50" i="99"/>
  <c r="Q50" i="99"/>
  <c r="I50" i="99"/>
  <c r="P50" i="99"/>
  <c r="H50" i="99"/>
  <c r="O50" i="99"/>
  <c r="G50" i="99"/>
  <c r="N50" i="99"/>
  <c r="F50" i="99"/>
  <c r="E50" i="99"/>
  <c r="M50" i="99"/>
  <c r="L50" i="99"/>
  <c r="O82" i="99"/>
  <c r="O82" i="100" s="1"/>
  <c r="G82" i="99"/>
  <c r="G82" i="100" s="1"/>
  <c r="M82" i="99"/>
  <c r="M82" i="100" s="1"/>
  <c r="L82" i="99"/>
  <c r="L82" i="100" s="1"/>
  <c r="L18" i="100" s="1"/>
  <c r="S82" i="99"/>
  <c r="S82" i="100" s="1"/>
  <c r="K82" i="99"/>
  <c r="K82" i="100" s="1"/>
  <c r="R82" i="99"/>
  <c r="R82" i="100" s="1"/>
  <c r="J82" i="99"/>
  <c r="Q82" i="99"/>
  <c r="Q82" i="100" s="1"/>
  <c r="I82" i="99"/>
  <c r="I82" i="100" s="1"/>
  <c r="E82" i="99"/>
  <c r="E82" i="100" s="1"/>
  <c r="P82" i="99"/>
  <c r="P82" i="100" s="1"/>
  <c r="H82" i="99"/>
  <c r="H82" i="100" s="1"/>
  <c r="E113" i="99"/>
  <c r="E113" i="100" s="1"/>
  <c r="P113" i="99"/>
  <c r="P113" i="100" s="1"/>
  <c r="H113" i="99"/>
  <c r="H113" i="100" s="1"/>
  <c r="N112" i="99"/>
  <c r="N112" i="100" s="1"/>
  <c r="F112" i="99"/>
  <c r="F112" i="100" s="1"/>
  <c r="M113" i="99"/>
  <c r="M113" i="100" s="1"/>
  <c r="S112" i="99"/>
  <c r="S112" i="100" s="1"/>
  <c r="K112" i="99"/>
  <c r="K112" i="100" s="1"/>
  <c r="N113" i="99"/>
  <c r="N113" i="100" s="1"/>
  <c r="L113" i="99"/>
  <c r="L113" i="100" s="1"/>
  <c r="R112" i="99"/>
  <c r="R112" i="100" s="1"/>
  <c r="J112" i="99"/>
  <c r="J112" i="100" s="1"/>
  <c r="S113" i="99"/>
  <c r="S113" i="100" s="1"/>
  <c r="K113" i="99"/>
  <c r="K113" i="100" s="1"/>
  <c r="Q112" i="99"/>
  <c r="Q112" i="100" s="1"/>
  <c r="I112" i="99"/>
  <c r="I112" i="100" s="1"/>
  <c r="R113" i="99"/>
  <c r="R113" i="100" s="1"/>
  <c r="R18" i="100" s="1"/>
  <c r="J113" i="99"/>
  <c r="J113" i="100" s="1"/>
  <c r="P112" i="99"/>
  <c r="H112" i="99"/>
  <c r="F113" i="99"/>
  <c r="F113" i="100" s="1"/>
  <c r="F18" i="100" s="1"/>
  <c r="Q113" i="99"/>
  <c r="I113" i="99"/>
  <c r="O112" i="99"/>
  <c r="O112" i="100" s="1"/>
  <c r="G112" i="99"/>
  <c r="G112" i="100" s="1"/>
  <c r="Q106" i="99"/>
  <c r="Q106" i="100" s="1"/>
  <c r="I106" i="99"/>
  <c r="I106" i="100" s="1"/>
  <c r="P106" i="99"/>
  <c r="P106" i="100" s="1"/>
  <c r="H106" i="99"/>
  <c r="H106" i="100" s="1"/>
  <c r="O106" i="99"/>
  <c r="O106" i="100" s="1"/>
  <c r="G106" i="99"/>
  <c r="G106" i="100" s="1"/>
  <c r="N106" i="99"/>
  <c r="N106" i="100" s="1"/>
  <c r="F106" i="99"/>
  <c r="F106" i="100" s="1"/>
  <c r="M106" i="99"/>
  <c r="M106" i="100" s="1"/>
  <c r="L106" i="99"/>
  <c r="L106" i="100" s="1"/>
  <c r="E106" i="99"/>
  <c r="E106" i="100" s="1"/>
  <c r="S106" i="99"/>
  <c r="S106" i="100" s="1"/>
  <c r="K106" i="99"/>
  <c r="P86" i="99"/>
  <c r="P86" i="100" s="1"/>
  <c r="H86" i="99"/>
  <c r="H86" i="100" s="1"/>
  <c r="N77" i="99"/>
  <c r="N77" i="100" s="1"/>
  <c r="F77" i="99"/>
  <c r="F77" i="100" s="1"/>
  <c r="N38" i="99"/>
  <c r="N38" i="100" s="1"/>
  <c r="F38" i="99"/>
  <c r="F38" i="100" s="1"/>
  <c r="O86" i="99"/>
  <c r="O86" i="100" s="1"/>
  <c r="G86" i="99"/>
  <c r="G86" i="100" s="1"/>
  <c r="E54" i="99"/>
  <c r="E54" i="100" s="1"/>
  <c r="E46" i="99"/>
  <c r="E38" i="99"/>
  <c r="E38" i="100" s="1"/>
  <c r="Q54" i="99"/>
  <c r="Q54" i="100" s="1"/>
  <c r="I54" i="99"/>
  <c r="I54" i="100" s="1"/>
  <c r="Q46" i="99"/>
  <c r="I46" i="99"/>
  <c r="L38" i="99"/>
  <c r="L38" i="100" s="1"/>
  <c r="M86" i="99"/>
  <c r="M86" i="100" s="1"/>
  <c r="P54" i="99"/>
  <c r="P54" i="100" s="1"/>
  <c r="H54" i="99"/>
  <c r="H54" i="100" s="1"/>
  <c r="P46" i="99"/>
  <c r="H46" i="99"/>
  <c r="S38" i="99"/>
  <c r="S38" i="100" s="1"/>
  <c r="K38" i="99"/>
  <c r="K38" i="100" s="1"/>
  <c r="E86" i="99"/>
  <c r="E86" i="100" s="1"/>
  <c r="L86" i="99"/>
  <c r="L86" i="100" s="1"/>
  <c r="O54" i="99"/>
  <c r="G54" i="99"/>
  <c r="G54" i="100" s="1"/>
  <c r="O46" i="99"/>
  <c r="G46" i="99"/>
  <c r="R38" i="99"/>
  <c r="R38" i="100" s="1"/>
  <c r="J38" i="99"/>
  <c r="J38" i="100" s="1"/>
  <c r="S86" i="99"/>
  <c r="S86" i="100" s="1"/>
  <c r="K86" i="99"/>
  <c r="K86" i="100" s="1"/>
  <c r="F54" i="99"/>
  <c r="F54" i="100" s="1"/>
  <c r="F46" i="99"/>
  <c r="Q38" i="99"/>
  <c r="Q38" i="100" s="1"/>
  <c r="R86" i="99"/>
  <c r="R86" i="100" s="1"/>
  <c r="J86" i="99"/>
  <c r="J86" i="100" s="1"/>
  <c r="N54" i="99"/>
  <c r="N54" i="100" s="1"/>
  <c r="N21" i="100" s="1"/>
  <c r="N46" i="99"/>
  <c r="I38" i="99"/>
  <c r="I38" i="100" s="1"/>
  <c r="M54" i="99"/>
  <c r="M54" i="100" s="1"/>
  <c r="M46" i="99"/>
  <c r="P38" i="99"/>
  <c r="H38" i="99"/>
  <c r="H38" i="100" s="1"/>
  <c r="Q86" i="99"/>
  <c r="Q86" i="100" s="1"/>
  <c r="I86" i="99"/>
  <c r="I86" i="100" s="1"/>
  <c r="Q69" i="99"/>
  <c r="Q69" i="100" s="1"/>
  <c r="I69" i="99"/>
  <c r="I69" i="100" s="1"/>
  <c r="R117" i="99"/>
  <c r="R117" i="100" s="1"/>
  <c r="J117" i="99"/>
  <c r="J117" i="100" s="1"/>
  <c r="R109" i="99"/>
  <c r="R109" i="100" s="1"/>
  <c r="J109" i="99"/>
  <c r="J109" i="100" s="1"/>
  <c r="J14" i="100" s="1"/>
  <c r="M101" i="99"/>
  <c r="M101" i="100" s="1"/>
  <c r="K71" i="99"/>
  <c r="K71" i="100" s="1"/>
  <c r="L119" i="99"/>
  <c r="L119" i="100" s="1"/>
  <c r="L24" i="100" s="1"/>
  <c r="L111" i="99"/>
  <c r="L111" i="100" s="1"/>
  <c r="Q40" i="99"/>
  <c r="Q40" i="100" s="1"/>
  <c r="E88" i="99"/>
  <c r="E88" i="100" s="1"/>
  <c r="J88" i="99"/>
  <c r="J88" i="100" s="1"/>
  <c r="R80" i="99"/>
  <c r="R80" i="100" s="1"/>
  <c r="M56" i="99"/>
  <c r="M56" i="100" s="1"/>
  <c r="M23" i="100" s="1"/>
  <c r="M48" i="99"/>
  <c r="P40" i="99"/>
  <c r="P40" i="100" s="1"/>
  <c r="H40" i="99"/>
  <c r="H40" i="100" s="1"/>
  <c r="E71" i="99"/>
  <c r="E71" i="100" s="1"/>
  <c r="Q88" i="99"/>
  <c r="Q88" i="100" s="1"/>
  <c r="I88" i="99"/>
  <c r="I88" i="100" s="1"/>
  <c r="Q80" i="99"/>
  <c r="Q80" i="100" s="1"/>
  <c r="I80" i="99"/>
  <c r="I80" i="100" s="1"/>
  <c r="R71" i="99"/>
  <c r="R71" i="100" s="1"/>
  <c r="J71" i="99"/>
  <c r="J71" i="100" s="1"/>
  <c r="S119" i="99"/>
  <c r="S119" i="100" s="1"/>
  <c r="K119" i="99"/>
  <c r="K119" i="100" s="1"/>
  <c r="S111" i="99"/>
  <c r="S111" i="100" s="1"/>
  <c r="K111" i="99"/>
  <c r="K111" i="100" s="1"/>
  <c r="R103" i="99"/>
  <c r="R103" i="100" s="1"/>
  <c r="R8" i="100" s="1"/>
  <c r="J103" i="99"/>
  <c r="J103" i="100" s="1"/>
  <c r="J8" i="100" s="1"/>
  <c r="N56" i="99"/>
  <c r="N56" i="100" s="1"/>
  <c r="N48" i="99"/>
  <c r="E80" i="99"/>
  <c r="E80" i="100" s="1"/>
  <c r="R88" i="99"/>
  <c r="R88" i="100" s="1"/>
  <c r="J80" i="99"/>
  <c r="J80" i="100" s="1"/>
  <c r="S71" i="99"/>
  <c r="S71" i="100" s="1"/>
  <c r="L56" i="99"/>
  <c r="L56" i="100" s="1"/>
  <c r="L48" i="99"/>
  <c r="O40" i="99"/>
  <c r="O40" i="100" s="1"/>
  <c r="G40" i="99"/>
  <c r="G40" i="100" s="1"/>
  <c r="P88" i="99"/>
  <c r="P88" i="100" s="1"/>
  <c r="H88" i="99"/>
  <c r="P80" i="99"/>
  <c r="P80" i="100" s="1"/>
  <c r="H80" i="99"/>
  <c r="H80" i="100" s="1"/>
  <c r="Q71" i="99"/>
  <c r="Q71" i="100" s="1"/>
  <c r="I71" i="99"/>
  <c r="I71" i="100" s="1"/>
  <c r="E119" i="99"/>
  <c r="E119" i="100" s="1"/>
  <c r="E111" i="99"/>
  <c r="E111" i="100" s="1"/>
  <c r="E103" i="99"/>
  <c r="E103" i="100" s="1"/>
  <c r="R119" i="99"/>
  <c r="R119" i="100" s="1"/>
  <c r="J119" i="99"/>
  <c r="J119" i="100" s="1"/>
  <c r="R111" i="99"/>
  <c r="R111" i="100" s="1"/>
  <c r="J111" i="99"/>
  <c r="J111" i="100" s="1"/>
  <c r="Q103" i="99"/>
  <c r="Q103" i="100" s="1"/>
  <c r="Q8" i="100" s="1"/>
  <c r="F48" i="99"/>
  <c r="S56" i="99"/>
  <c r="S56" i="100" s="1"/>
  <c r="S23" i="100" s="1"/>
  <c r="K56" i="99"/>
  <c r="K56" i="100" s="1"/>
  <c r="S48" i="99"/>
  <c r="K48" i="99"/>
  <c r="N40" i="99"/>
  <c r="N40" i="100" s="1"/>
  <c r="F40" i="99"/>
  <c r="F40" i="100" s="1"/>
  <c r="O88" i="99"/>
  <c r="O88" i="100" s="1"/>
  <c r="G88" i="99"/>
  <c r="G88" i="100" s="1"/>
  <c r="O80" i="99"/>
  <c r="O80" i="100" s="1"/>
  <c r="G80" i="99"/>
  <c r="G80" i="100" s="1"/>
  <c r="P71" i="99"/>
  <c r="P71" i="100" s="1"/>
  <c r="H71" i="99"/>
  <c r="H71" i="100" s="1"/>
  <c r="Q119" i="99"/>
  <c r="Q119" i="100" s="1"/>
  <c r="I119" i="99"/>
  <c r="I119" i="100" s="1"/>
  <c r="Q111" i="99"/>
  <c r="Q111" i="100" s="1"/>
  <c r="I111" i="99"/>
  <c r="I111" i="100" s="1"/>
  <c r="P103" i="99"/>
  <c r="P103" i="100" s="1"/>
  <c r="F56" i="99"/>
  <c r="F56" i="100" s="1"/>
  <c r="F23" i="100" s="1"/>
  <c r="I40" i="99"/>
  <c r="I40" i="100" s="1"/>
  <c r="R56" i="99"/>
  <c r="R56" i="100" s="1"/>
  <c r="J56" i="99"/>
  <c r="J56" i="100" s="1"/>
  <c r="J23" i="100" s="1"/>
  <c r="R48" i="99"/>
  <c r="J48" i="99"/>
  <c r="M40" i="99"/>
  <c r="M40" i="100" s="1"/>
  <c r="N88" i="99"/>
  <c r="N88" i="100" s="1"/>
  <c r="N24" i="100" s="1"/>
  <c r="F88" i="99"/>
  <c r="F88" i="100" s="1"/>
  <c r="N80" i="99"/>
  <c r="N80" i="100" s="1"/>
  <c r="F80" i="99"/>
  <c r="F80" i="100" s="1"/>
  <c r="O71" i="99"/>
  <c r="G71" i="99"/>
  <c r="P119" i="99"/>
  <c r="P119" i="100" s="1"/>
  <c r="H119" i="99"/>
  <c r="H119" i="100" s="1"/>
  <c r="P111" i="99"/>
  <c r="P111" i="100" s="1"/>
  <c r="H111" i="99"/>
  <c r="H111" i="100" s="1"/>
  <c r="O103" i="99"/>
  <c r="O8" i="99" s="1"/>
  <c r="Q56" i="99"/>
  <c r="I56" i="99"/>
  <c r="I56" i="100" s="1"/>
  <c r="Q48" i="99"/>
  <c r="I48" i="99"/>
  <c r="L40" i="99"/>
  <c r="L40" i="100" s="1"/>
  <c r="M88" i="99"/>
  <c r="M88" i="100" s="1"/>
  <c r="M80" i="99"/>
  <c r="M80" i="100" s="1"/>
  <c r="N71" i="99"/>
  <c r="N71" i="100" s="1"/>
  <c r="F71" i="99"/>
  <c r="F71" i="100" s="1"/>
  <c r="O119" i="99"/>
  <c r="G119" i="99"/>
  <c r="O111" i="99"/>
  <c r="O111" i="100" s="1"/>
  <c r="G111" i="99"/>
  <c r="E56" i="99"/>
  <c r="E56" i="100" s="1"/>
  <c r="E23" i="100" s="1"/>
  <c r="E48" i="99"/>
  <c r="E40" i="99"/>
  <c r="E40" i="100" s="1"/>
  <c r="O56" i="99"/>
  <c r="O56" i="100" s="1"/>
  <c r="G56" i="99"/>
  <c r="O48" i="99"/>
  <c r="G48" i="99"/>
  <c r="R40" i="99"/>
  <c r="R40" i="100" s="1"/>
  <c r="J40" i="99"/>
  <c r="J40" i="100" s="1"/>
  <c r="S88" i="99"/>
  <c r="S88" i="100" s="1"/>
  <c r="K88" i="99"/>
  <c r="K88" i="100" s="1"/>
  <c r="K24" i="100" s="1"/>
  <c r="S80" i="99"/>
  <c r="S80" i="100" s="1"/>
  <c r="K80" i="99"/>
  <c r="K80" i="100" s="1"/>
  <c r="L71" i="99"/>
  <c r="L71" i="100" s="1"/>
  <c r="M119" i="99"/>
  <c r="M119" i="100" s="1"/>
  <c r="M111" i="99"/>
  <c r="M111" i="100" s="1"/>
  <c r="E79" i="99"/>
  <c r="E79" i="100" s="1"/>
  <c r="O79" i="99"/>
  <c r="O79" i="100" s="1"/>
  <c r="G79" i="99"/>
  <c r="G79" i="100" s="1"/>
  <c r="N79" i="99"/>
  <c r="N79" i="100" s="1"/>
  <c r="M79" i="99"/>
  <c r="M79" i="100" s="1"/>
  <c r="F79" i="99"/>
  <c r="F79" i="100" s="1"/>
  <c r="L79" i="99"/>
  <c r="L79" i="100" s="1"/>
  <c r="R108" i="99"/>
  <c r="R108" i="100" s="1"/>
  <c r="J108" i="99"/>
  <c r="J108" i="100" s="1"/>
  <c r="M100" i="99"/>
  <c r="M100" i="100" s="1"/>
  <c r="W79" i="20"/>
  <c r="S79" i="99"/>
  <c r="S79" i="100" s="1"/>
  <c r="K79" i="99"/>
  <c r="K79" i="100" s="1"/>
  <c r="Q108" i="99"/>
  <c r="Q108" i="100" s="1"/>
  <c r="I108" i="99"/>
  <c r="I108" i="100" s="1"/>
  <c r="L100" i="99"/>
  <c r="L100" i="100" s="1"/>
  <c r="R79" i="99"/>
  <c r="R79" i="100" s="1"/>
  <c r="J79" i="99"/>
  <c r="J79" i="100" s="1"/>
  <c r="K100" i="99"/>
  <c r="K100" i="100" s="1"/>
  <c r="Q79" i="99"/>
  <c r="Q79" i="100" s="1"/>
  <c r="I79" i="99"/>
  <c r="I79" i="100" s="1"/>
  <c r="P79" i="99"/>
  <c r="P79" i="100" s="1"/>
  <c r="H79" i="99"/>
  <c r="H79" i="100" s="1"/>
  <c r="I100" i="99"/>
  <c r="I100" i="100" s="1"/>
  <c r="F27" i="99"/>
  <c r="Q10" i="100"/>
  <c r="I10" i="100"/>
  <c r="M26" i="100"/>
  <c r="L103" i="99"/>
  <c r="L103" i="100" s="1"/>
  <c r="L8" i="100" s="1"/>
  <c r="K103" i="99"/>
  <c r="K103" i="100" s="1"/>
  <c r="K8" i="100" s="1"/>
  <c r="E53" i="99"/>
  <c r="E53" i="100" s="1"/>
  <c r="E45" i="99"/>
  <c r="E37" i="99"/>
  <c r="E37" i="100" s="1"/>
  <c r="N53" i="99"/>
  <c r="N53" i="100" s="1"/>
  <c r="F53" i="99"/>
  <c r="F53" i="100" s="1"/>
  <c r="N45" i="99"/>
  <c r="F45" i="99"/>
  <c r="M53" i="99"/>
  <c r="M53" i="100" s="1"/>
  <c r="M20" i="100" s="1"/>
  <c r="L53" i="99"/>
  <c r="L53" i="100" s="1"/>
  <c r="N103" i="99"/>
  <c r="N103" i="100" s="1"/>
  <c r="N8" i="100" s="1"/>
  <c r="Q53" i="99"/>
  <c r="Q53" i="100" s="1"/>
  <c r="Q20" i="100" s="1"/>
  <c r="I53" i="99"/>
  <c r="I53" i="100" s="1"/>
  <c r="I20" i="100" s="1"/>
  <c r="Q45" i="99"/>
  <c r="I45" i="99"/>
  <c r="L37" i="99"/>
  <c r="L37" i="100" s="1"/>
  <c r="M85" i="99"/>
  <c r="M85" i="100" s="1"/>
  <c r="M21" i="100" s="1"/>
  <c r="M77" i="99"/>
  <c r="M77" i="100" s="1"/>
  <c r="P69" i="99"/>
  <c r="P69" i="100" s="1"/>
  <c r="H69" i="99"/>
  <c r="H69" i="100" s="1"/>
  <c r="Q117" i="99"/>
  <c r="Q117" i="100" s="1"/>
  <c r="I117" i="99"/>
  <c r="I117" i="100" s="1"/>
  <c r="Q109" i="99"/>
  <c r="Q109" i="100" s="1"/>
  <c r="I109" i="99"/>
  <c r="I109" i="100" s="1"/>
  <c r="I14" i="100" s="1"/>
  <c r="L101" i="99"/>
  <c r="L101" i="100" s="1"/>
  <c r="L6" i="100" s="1"/>
  <c r="P53" i="99"/>
  <c r="P53" i="100" s="1"/>
  <c r="H53" i="99"/>
  <c r="H53" i="100" s="1"/>
  <c r="P45" i="99"/>
  <c r="H45" i="99"/>
  <c r="S37" i="99"/>
  <c r="S37" i="100" s="1"/>
  <c r="K37" i="99"/>
  <c r="K37" i="100" s="1"/>
  <c r="L85" i="99"/>
  <c r="L85" i="100" s="1"/>
  <c r="L77" i="99"/>
  <c r="L77" i="100" s="1"/>
  <c r="O69" i="99"/>
  <c r="O69" i="100" s="1"/>
  <c r="O5" i="100" s="1"/>
  <c r="G69" i="99"/>
  <c r="G69" i="100" s="1"/>
  <c r="G5" i="100" s="1"/>
  <c r="P117" i="99"/>
  <c r="P117" i="100" s="1"/>
  <c r="H117" i="99"/>
  <c r="H117" i="100" s="1"/>
  <c r="H22" i="100" s="1"/>
  <c r="P109" i="99"/>
  <c r="P109" i="100" s="1"/>
  <c r="P14" i="100" s="1"/>
  <c r="H109" i="99"/>
  <c r="H109" i="100" s="1"/>
  <c r="S101" i="99"/>
  <c r="S101" i="100" s="1"/>
  <c r="S6" i="100" s="1"/>
  <c r="K101" i="99"/>
  <c r="K101" i="100" s="1"/>
  <c r="O53" i="99"/>
  <c r="O53" i="100" s="1"/>
  <c r="G53" i="99"/>
  <c r="G53" i="100" s="1"/>
  <c r="O45" i="99"/>
  <c r="G45" i="99"/>
  <c r="R37" i="99"/>
  <c r="R37" i="100" s="1"/>
  <c r="J37" i="99"/>
  <c r="J37" i="100" s="1"/>
  <c r="S85" i="99"/>
  <c r="S85" i="100" s="1"/>
  <c r="S21" i="100" s="1"/>
  <c r="K85" i="99"/>
  <c r="K85" i="100" s="1"/>
  <c r="K21" i="100" s="1"/>
  <c r="S77" i="99"/>
  <c r="S77" i="100" s="1"/>
  <c r="K77" i="99"/>
  <c r="K77" i="100" s="1"/>
  <c r="N69" i="99"/>
  <c r="N69" i="100" s="1"/>
  <c r="N5" i="100" s="1"/>
  <c r="F69" i="99"/>
  <c r="F69" i="100" s="1"/>
  <c r="O117" i="99"/>
  <c r="O117" i="100" s="1"/>
  <c r="G117" i="99"/>
  <c r="G117" i="100" s="1"/>
  <c r="O109" i="99"/>
  <c r="O109" i="100" s="1"/>
  <c r="O14" i="100" s="1"/>
  <c r="G109" i="99"/>
  <c r="G109" i="100" s="1"/>
  <c r="G14" i="100" s="1"/>
  <c r="R101" i="99"/>
  <c r="R101" i="100" s="1"/>
  <c r="R6" i="100" s="1"/>
  <c r="J101" i="99"/>
  <c r="J101" i="100" s="1"/>
  <c r="J6" i="100" s="1"/>
  <c r="Q37" i="99"/>
  <c r="Q37" i="100" s="1"/>
  <c r="I37" i="99"/>
  <c r="I37" i="100" s="1"/>
  <c r="R85" i="99"/>
  <c r="R85" i="100" s="1"/>
  <c r="J85" i="99"/>
  <c r="J85" i="100" s="1"/>
  <c r="J21" i="100" s="1"/>
  <c r="R77" i="99"/>
  <c r="R77" i="100" s="1"/>
  <c r="J77" i="99"/>
  <c r="J77" i="100" s="1"/>
  <c r="M69" i="99"/>
  <c r="M69" i="100" s="1"/>
  <c r="N117" i="99"/>
  <c r="N117" i="100" s="1"/>
  <c r="N22" i="100" s="1"/>
  <c r="F117" i="99"/>
  <c r="F117" i="100" s="1"/>
  <c r="N109" i="99"/>
  <c r="N109" i="100" s="1"/>
  <c r="F109" i="99"/>
  <c r="F109" i="100" s="1"/>
  <c r="Q101" i="99"/>
  <c r="Q101" i="100" s="1"/>
  <c r="I101" i="99"/>
  <c r="I101" i="100" s="1"/>
  <c r="I6" i="100" s="1"/>
  <c r="M45" i="99"/>
  <c r="P37" i="99"/>
  <c r="P37" i="100" s="1"/>
  <c r="H37" i="99"/>
  <c r="H37" i="100" s="1"/>
  <c r="E85" i="99"/>
  <c r="E85" i="100" s="1"/>
  <c r="E21" i="100" s="1"/>
  <c r="E77" i="99"/>
  <c r="E77" i="100" s="1"/>
  <c r="E69" i="99"/>
  <c r="E69" i="100" s="1"/>
  <c r="Q85" i="99"/>
  <c r="Q85" i="100" s="1"/>
  <c r="Q21" i="100" s="1"/>
  <c r="I85" i="99"/>
  <c r="I85" i="100" s="1"/>
  <c r="Q77" i="99"/>
  <c r="Q77" i="100" s="1"/>
  <c r="I77" i="99"/>
  <c r="I77" i="100" s="1"/>
  <c r="L69" i="99"/>
  <c r="L69" i="100" s="1"/>
  <c r="M117" i="99"/>
  <c r="M117" i="100" s="1"/>
  <c r="M109" i="99"/>
  <c r="M109" i="100" s="1"/>
  <c r="P101" i="99"/>
  <c r="P101" i="100" s="1"/>
  <c r="P6" i="100" s="1"/>
  <c r="H101" i="99"/>
  <c r="H101" i="100" s="1"/>
  <c r="H6" i="100" s="1"/>
  <c r="L45" i="99"/>
  <c r="G37" i="99"/>
  <c r="G37" i="100" s="1"/>
  <c r="P85" i="99"/>
  <c r="P85" i="100" s="1"/>
  <c r="P21" i="100" s="1"/>
  <c r="H85" i="99"/>
  <c r="H85" i="100" s="1"/>
  <c r="P77" i="99"/>
  <c r="P77" i="100" s="1"/>
  <c r="H77" i="99"/>
  <c r="H77" i="100" s="1"/>
  <c r="S69" i="99"/>
  <c r="S69" i="100" s="1"/>
  <c r="K69" i="99"/>
  <c r="K69" i="100" s="1"/>
  <c r="E117" i="99"/>
  <c r="E109" i="99"/>
  <c r="E109" i="100" s="1"/>
  <c r="E14" i="100" s="1"/>
  <c r="E101" i="99"/>
  <c r="E101" i="100" s="1"/>
  <c r="E6" i="100" s="1"/>
  <c r="L117" i="99"/>
  <c r="L117" i="100" s="1"/>
  <c r="L109" i="99"/>
  <c r="L109" i="100" s="1"/>
  <c r="L14" i="100" s="1"/>
  <c r="O101" i="99"/>
  <c r="O101" i="100" s="1"/>
  <c r="G101" i="99"/>
  <c r="G101" i="100" s="1"/>
  <c r="G6" i="100" s="1"/>
  <c r="R23" i="100"/>
  <c r="O37" i="99"/>
  <c r="O37" i="100" s="1"/>
  <c r="S53" i="99"/>
  <c r="S53" i="100" s="1"/>
  <c r="K53" i="99"/>
  <c r="K53" i="100" s="1"/>
  <c r="S45" i="99"/>
  <c r="K45" i="99"/>
  <c r="N37" i="99"/>
  <c r="N37" i="100" s="1"/>
  <c r="N4" i="100" s="1"/>
  <c r="F37" i="99"/>
  <c r="F37" i="100" s="1"/>
  <c r="F4" i="100" s="1"/>
  <c r="O85" i="99"/>
  <c r="O85" i="100" s="1"/>
  <c r="G85" i="99"/>
  <c r="G85" i="100" s="1"/>
  <c r="O77" i="99"/>
  <c r="O77" i="100" s="1"/>
  <c r="G77" i="99"/>
  <c r="G77" i="100" s="1"/>
  <c r="R69" i="99"/>
  <c r="R69" i="100" s="1"/>
  <c r="R5" i="100" s="1"/>
  <c r="J69" i="99"/>
  <c r="J69" i="100" s="1"/>
  <c r="S117" i="99"/>
  <c r="S117" i="100" s="1"/>
  <c r="K117" i="99"/>
  <c r="K117" i="100" s="1"/>
  <c r="S109" i="99"/>
  <c r="S109" i="100" s="1"/>
  <c r="S14" i="100" s="1"/>
  <c r="K109" i="99"/>
  <c r="K109" i="100" s="1"/>
  <c r="K14" i="100" s="1"/>
  <c r="N101" i="99"/>
  <c r="N101" i="100" s="1"/>
  <c r="F101" i="99"/>
  <c r="F101" i="100" s="1"/>
  <c r="R107" i="99"/>
  <c r="R107" i="100" s="1"/>
  <c r="J107" i="99"/>
  <c r="J107" i="100" s="1"/>
  <c r="M99" i="99"/>
  <c r="M99" i="100" s="1"/>
  <c r="Q107" i="99"/>
  <c r="Q107" i="100" s="1"/>
  <c r="I107" i="99"/>
  <c r="I107" i="100" s="1"/>
  <c r="L99" i="99"/>
  <c r="L99" i="100" s="1"/>
  <c r="O67" i="99"/>
  <c r="O67" i="100" s="1"/>
  <c r="O3" i="100" s="1"/>
  <c r="G67" i="99"/>
  <c r="G67" i="100" s="1"/>
  <c r="G3" i="100" s="1"/>
  <c r="P115" i="99"/>
  <c r="P115" i="100" s="1"/>
  <c r="H115" i="99"/>
  <c r="H115" i="100" s="1"/>
  <c r="P107" i="99"/>
  <c r="P107" i="100" s="1"/>
  <c r="H107" i="99"/>
  <c r="H107" i="100" s="1"/>
  <c r="S99" i="99"/>
  <c r="K99" i="99"/>
  <c r="K99" i="100" s="1"/>
  <c r="K4" i="100" s="1"/>
  <c r="N67" i="99"/>
  <c r="N67" i="100" s="1"/>
  <c r="N3" i="100" s="1"/>
  <c r="F67" i="99"/>
  <c r="F67" i="100" s="1"/>
  <c r="F3" i="100" s="1"/>
  <c r="O115" i="99"/>
  <c r="O115" i="100" s="1"/>
  <c r="G115" i="99"/>
  <c r="G115" i="100" s="1"/>
  <c r="O107" i="99"/>
  <c r="O107" i="100" s="1"/>
  <c r="G107" i="99"/>
  <c r="G107" i="100" s="1"/>
  <c r="R99" i="99"/>
  <c r="R99" i="100" s="1"/>
  <c r="J99" i="99"/>
  <c r="J99" i="100" s="1"/>
  <c r="L25" i="100"/>
  <c r="M67" i="99"/>
  <c r="M3" i="99" s="1"/>
  <c r="E115" i="99"/>
  <c r="E115" i="100" s="1"/>
  <c r="E107" i="99"/>
  <c r="E107" i="100" s="1"/>
  <c r="E99" i="99"/>
  <c r="E99" i="100" s="1"/>
  <c r="N115" i="99"/>
  <c r="N115" i="100" s="1"/>
  <c r="N20" i="100" s="1"/>
  <c r="F115" i="99"/>
  <c r="F115" i="100" s="1"/>
  <c r="N107" i="99"/>
  <c r="N107" i="100" s="1"/>
  <c r="F107" i="99"/>
  <c r="F107" i="100" s="1"/>
  <c r="Q99" i="99"/>
  <c r="Q99" i="100" s="1"/>
  <c r="I99" i="99"/>
  <c r="I99" i="100" s="1"/>
  <c r="M107" i="99"/>
  <c r="M107" i="100" s="1"/>
  <c r="P99" i="99"/>
  <c r="P99" i="100" s="1"/>
  <c r="H99" i="99"/>
  <c r="H99" i="100" s="1"/>
  <c r="S67" i="99"/>
  <c r="S67" i="100" s="1"/>
  <c r="S3" i="100" s="1"/>
  <c r="K67" i="99"/>
  <c r="K67" i="100" s="1"/>
  <c r="K3" i="100" s="1"/>
  <c r="L115" i="99"/>
  <c r="L115" i="100" s="1"/>
  <c r="L107" i="99"/>
  <c r="L107" i="100" s="1"/>
  <c r="O99" i="99"/>
  <c r="O99" i="100" s="1"/>
  <c r="G99" i="99"/>
  <c r="G99" i="100" s="1"/>
  <c r="M39" i="100"/>
  <c r="E26" i="100"/>
  <c r="J60" i="100"/>
  <c r="J27" i="100" s="1"/>
  <c r="J27" i="99"/>
  <c r="O54" i="100"/>
  <c r="R11" i="99"/>
  <c r="L11" i="99"/>
  <c r="M42" i="100"/>
  <c r="M9" i="100" s="1"/>
  <c r="M9" i="99"/>
  <c r="J57" i="100"/>
  <c r="J24" i="99"/>
  <c r="M37" i="100"/>
  <c r="S58" i="100"/>
  <c r="U58" i="100" s="1"/>
  <c r="S25" i="99"/>
  <c r="N19" i="100"/>
  <c r="F19" i="100"/>
  <c r="G9" i="99"/>
  <c r="G17" i="99"/>
  <c r="Q14" i="100"/>
  <c r="Q102" i="99"/>
  <c r="Q102" i="100" s="1"/>
  <c r="I102" i="99"/>
  <c r="I102" i="100" s="1"/>
  <c r="M110" i="99"/>
  <c r="M110" i="100" s="1"/>
  <c r="P102" i="99"/>
  <c r="P102" i="100" s="1"/>
  <c r="H102" i="99"/>
  <c r="H102" i="100" s="1"/>
  <c r="O9" i="99"/>
  <c r="O102" i="99"/>
  <c r="O102" i="100" s="1"/>
  <c r="S110" i="99"/>
  <c r="S110" i="100" s="1"/>
  <c r="K110" i="99"/>
  <c r="K110" i="100" s="1"/>
  <c r="N102" i="99"/>
  <c r="N102" i="100" s="1"/>
  <c r="R110" i="99"/>
  <c r="R110" i="100" s="1"/>
  <c r="J110" i="99"/>
  <c r="J110" i="100" s="1"/>
  <c r="M102" i="99"/>
  <c r="M102" i="100" s="1"/>
  <c r="I118" i="99"/>
  <c r="I118" i="100" s="1"/>
  <c r="Q110" i="99"/>
  <c r="Q110" i="100" s="1"/>
  <c r="I110" i="99"/>
  <c r="I110" i="100" s="1"/>
  <c r="L102" i="99"/>
  <c r="L102" i="100" s="1"/>
  <c r="M18" i="100"/>
  <c r="P110" i="99"/>
  <c r="P110" i="100" s="1"/>
  <c r="H110" i="99"/>
  <c r="H110" i="100" s="1"/>
  <c r="S102" i="99"/>
  <c r="S102" i="100" s="1"/>
  <c r="K102" i="99"/>
  <c r="K102" i="100" s="1"/>
  <c r="Q14" i="99"/>
  <c r="H25" i="99"/>
  <c r="L19" i="99"/>
  <c r="K10" i="99"/>
  <c r="K18" i="99"/>
  <c r="P27" i="100"/>
  <c r="O26" i="100"/>
  <c r="N25" i="100"/>
  <c r="F25" i="100"/>
  <c r="L23" i="100"/>
  <c r="P19" i="99"/>
  <c r="H19" i="100"/>
  <c r="O18" i="100"/>
  <c r="G18" i="100"/>
  <c r="S10" i="99"/>
  <c r="H19" i="99"/>
  <c r="P10" i="99"/>
  <c r="Q26" i="99"/>
  <c r="Q19" i="99"/>
  <c r="J17" i="99"/>
  <c r="R14" i="100"/>
  <c r="F10" i="100"/>
  <c r="E9" i="100"/>
  <c r="H3" i="99"/>
  <c r="Q6" i="99"/>
  <c r="E10" i="99"/>
  <c r="G11" i="99"/>
  <c r="R24" i="99"/>
  <c r="L10" i="100"/>
  <c r="G10" i="99"/>
  <c r="M25" i="99"/>
  <c r="E11" i="99"/>
  <c r="R23" i="99"/>
  <c r="F11" i="99"/>
  <c r="P3" i="99"/>
  <c r="O11" i="99"/>
  <c r="H14" i="99"/>
  <c r="E8" i="99"/>
  <c r="M11" i="99"/>
  <c r="F9" i="99"/>
  <c r="L10" i="99"/>
  <c r="J14" i="99"/>
  <c r="K25" i="99"/>
  <c r="K9" i="99"/>
  <c r="K17" i="99"/>
  <c r="E17" i="99"/>
  <c r="L25" i="99"/>
  <c r="S9" i="99"/>
  <c r="L9" i="99"/>
  <c r="E57" i="100"/>
  <c r="K25" i="100"/>
  <c r="R54" i="100"/>
  <c r="H11" i="99"/>
  <c r="N9" i="99"/>
  <c r="N10" i="99"/>
  <c r="F23" i="99"/>
  <c r="F26" i="99"/>
  <c r="R14" i="99"/>
  <c r="S26" i="99"/>
  <c r="R17" i="99"/>
  <c r="S9" i="100"/>
  <c r="S10" i="100"/>
  <c r="K10" i="100"/>
  <c r="R9" i="100"/>
  <c r="J9" i="100"/>
  <c r="O6" i="100"/>
  <c r="P52" i="100"/>
  <c r="P19" i="100" s="1"/>
  <c r="F17" i="99"/>
  <c r="O10" i="99"/>
  <c r="L23" i="99"/>
  <c r="G26" i="99"/>
  <c r="P11" i="99"/>
  <c r="L17" i="99"/>
  <c r="O26" i="99"/>
  <c r="F25" i="99"/>
  <c r="O25" i="99"/>
  <c r="M8" i="99"/>
  <c r="M17" i="99"/>
  <c r="R22" i="99"/>
  <c r="P26" i="100"/>
  <c r="O25" i="100"/>
  <c r="G25" i="100"/>
  <c r="G18" i="99"/>
  <c r="N25" i="99"/>
  <c r="I3" i="99"/>
  <c r="E9" i="99"/>
  <c r="F10" i="99"/>
  <c r="G19" i="99"/>
  <c r="N18" i="99"/>
  <c r="O18" i="99"/>
  <c r="O19" i="100"/>
  <c r="H27" i="99"/>
  <c r="L3" i="99"/>
  <c r="H23" i="99"/>
  <c r="K24" i="99"/>
  <c r="J25" i="99"/>
  <c r="H26" i="99"/>
  <c r="E27" i="99"/>
  <c r="U76" i="99"/>
  <c r="P27" i="99"/>
  <c r="U60" i="99"/>
  <c r="F60" i="100"/>
  <c r="Q23" i="99"/>
  <c r="Q56" i="100"/>
  <c r="K9" i="100"/>
  <c r="U89" i="99"/>
  <c r="I89" i="100"/>
  <c r="H88" i="100"/>
  <c r="T78" i="99"/>
  <c r="F78" i="100"/>
  <c r="U78" i="100" s="1"/>
  <c r="P72" i="100"/>
  <c r="O71" i="100"/>
  <c r="G71" i="100"/>
  <c r="N70" i="100"/>
  <c r="T70" i="99"/>
  <c r="F70" i="100"/>
  <c r="G118" i="100"/>
  <c r="E108" i="100"/>
  <c r="K11" i="99"/>
  <c r="K106" i="100"/>
  <c r="Q104" i="100"/>
  <c r="I104" i="100"/>
  <c r="I9" i="100" s="1"/>
  <c r="G102" i="100"/>
  <c r="P38" i="100"/>
  <c r="N26" i="99"/>
  <c r="H10" i="99"/>
  <c r="J20" i="99"/>
  <c r="E25" i="99"/>
  <c r="G25" i="99"/>
  <c r="S26" i="100"/>
  <c r="K26" i="100"/>
  <c r="R25" i="100"/>
  <c r="J25" i="100"/>
  <c r="Q24" i="100"/>
  <c r="H23" i="100"/>
  <c r="F21" i="100"/>
  <c r="L19" i="100"/>
  <c r="K18" i="100"/>
  <c r="E3" i="99"/>
  <c r="P23" i="99"/>
  <c r="R25" i="99"/>
  <c r="P26" i="99"/>
  <c r="M27" i="99"/>
  <c r="M18" i="99"/>
  <c r="R20" i="99"/>
  <c r="G27" i="99"/>
  <c r="Q27" i="100"/>
  <c r="I27" i="100"/>
  <c r="T90" i="99"/>
  <c r="G90" i="100"/>
  <c r="G26" i="100" s="1"/>
  <c r="U57" i="99"/>
  <c r="H57" i="100"/>
  <c r="U55" i="99"/>
  <c r="F55" i="100"/>
  <c r="N39" i="100"/>
  <c r="F39" i="100"/>
  <c r="Q3" i="99"/>
  <c r="E7" i="99"/>
  <c r="M10" i="99"/>
  <c r="I19" i="99"/>
  <c r="N27" i="99"/>
  <c r="K26" i="99"/>
  <c r="O27" i="99"/>
  <c r="O19" i="99"/>
  <c r="R27" i="99"/>
  <c r="K23" i="99"/>
  <c r="I26" i="99"/>
  <c r="P25" i="99"/>
  <c r="R19" i="99"/>
  <c r="T114" i="99"/>
  <c r="Q18" i="99"/>
  <c r="J11" i="99"/>
  <c r="P9" i="99"/>
  <c r="H9" i="99"/>
  <c r="I121" i="100"/>
  <c r="I26" i="100" s="1"/>
  <c r="G119" i="100"/>
  <c r="R114" i="100"/>
  <c r="R19" i="100" s="1"/>
  <c r="P112" i="100"/>
  <c r="N110" i="100"/>
  <c r="J106" i="100"/>
  <c r="H104" i="100"/>
  <c r="H9" i="100" s="1"/>
  <c r="F102" i="100"/>
  <c r="P120" i="100"/>
  <c r="U120" i="100" s="1"/>
  <c r="N118" i="100"/>
  <c r="L116" i="100"/>
  <c r="U116" i="100" s="1"/>
  <c r="J114" i="100"/>
  <c r="H112" i="100"/>
  <c r="F110" i="100"/>
  <c r="S115" i="100"/>
  <c r="Q113" i="100"/>
  <c r="K107" i="100"/>
  <c r="S27" i="99"/>
  <c r="S122" i="100"/>
  <c r="S27" i="100" s="1"/>
  <c r="K27" i="99"/>
  <c r="K122" i="100"/>
  <c r="K27" i="100" s="1"/>
  <c r="O119" i="100"/>
  <c r="K115" i="100"/>
  <c r="P104" i="100"/>
  <c r="P9" i="100" s="1"/>
  <c r="M27" i="100"/>
  <c r="L26" i="100"/>
  <c r="R24" i="100"/>
  <c r="M19" i="100"/>
  <c r="E19" i="100"/>
  <c r="M10" i="100"/>
  <c r="F24" i="100"/>
  <c r="Q19" i="100"/>
  <c r="I19" i="100"/>
  <c r="P18" i="100"/>
  <c r="H18" i="100"/>
  <c r="G10" i="100"/>
  <c r="N9" i="100"/>
  <c r="F9" i="100"/>
  <c r="M8" i="100"/>
  <c r="E8" i="100"/>
  <c r="K6" i="100"/>
  <c r="Q3" i="100"/>
  <c r="I3" i="100"/>
  <c r="O27" i="100"/>
  <c r="G27" i="100"/>
  <c r="H14" i="100"/>
  <c r="E3" i="100"/>
  <c r="L3" i="100"/>
  <c r="R27" i="100"/>
  <c r="H25" i="100"/>
  <c r="J3" i="100"/>
  <c r="R3" i="100"/>
  <c r="H27" i="100"/>
  <c r="Q26" i="100"/>
  <c r="N26" i="100"/>
  <c r="F26" i="100"/>
  <c r="K23" i="100"/>
  <c r="R22" i="100"/>
  <c r="G19" i="100"/>
  <c r="N18" i="100"/>
  <c r="U76" i="100"/>
  <c r="E10" i="100"/>
  <c r="L9" i="100"/>
  <c r="Q6" i="100"/>
  <c r="N10" i="100"/>
  <c r="U75" i="100"/>
  <c r="H26" i="100"/>
  <c r="U59" i="100"/>
  <c r="U51" i="100"/>
  <c r="M25" i="100"/>
  <c r="P23" i="100"/>
  <c r="O10" i="100"/>
  <c r="R10" i="100"/>
  <c r="O9" i="100"/>
  <c r="U73" i="100"/>
  <c r="I50" i="91"/>
  <c r="O67" i="91"/>
  <c r="N33" i="91"/>
  <c r="L27" i="100"/>
  <c r="Q25" i="100"/>
  <c r="O23" i="100"/>
  <c r="N14" i="100"/>
  <c r="G9" i="100"/>
  <c r="U81" i="100"/>
  <c r="U68" i="100"/>
  <c r="H10" i="100"/>
  <c r="P10" i="100"/>
  <c r="J20" i="100"/>
  <c r="R20" i="100"/>
  <c r="N27" i="100"/>
  <c r="J10" i="100"/>
  <c r="K19" i="100"/>
  <c r="S19" i="100"/>
  <c r="J26" i="100"/>
  <c r="R26" i="100"/>
  <c r="U36" i="100"/>
  <c r="E27" i="100"/>
  <c r="E18" i="100"/>
  <c r="H3" i="100"/>
  <c r="P3" i="100"/>
  <c r="U83" i="100"/>
  <c r="U84" i="100"/>
  <c r="T51" i="100"/>
  <c r="T98" i="100"/>
  <c r="U105" i="100"/>
  <c r="U87" i="100"/>
  <c r="E25" i="100"/>
  <c r="U47" i="100"/>
  <c r="U74" i="100"/>
  <c r="U91" i="100"/>
  <c r="U43" i="100"/>
  <c r="T75" i="100"/>
  <c r="T83" i="100"/>
  <c r="T47" i="100"/>
  <c r="T59" i="100"/>
  <c r="T73" i="100"/>
  <c r="T84" i="100"/>
  <c r="T76" i="100"/>
  <c r="T81" i="100"/>
  <c r="T87" i="100"/>
  <c r="U98" i="100"/>
  <c r="T105" i="100"/>
  <c r="T36" i="100"/>
  <c r="T74" i="100"/>
  <c r="T43" i="100"/>
  <c r="T68" i="100"/>
  <c r="T91" i="100"/>
  <c r="K19" i="99"/>
  <c r="I17" i="99"/>
  <c r="J19" i="99"/>
  <c r="U122" i="99"/>
  <c r="U70" i="99"/>
  <c r="I24" i="99"/>
  <c r="I27" i="99"/>
  <c r="Q27" i="99"/>
  <c r="L27" i="99"/>
  <c r="R26" i="99"/>
  <c r="J26" i="99"/>
  <c r="Q25" i="99"/>
  <c r="I25" i="99"/>
  <c r="S19" i="99"/>
  <c r="Q17" i="99"/>
  <c r="S11" i="99"/>
  <c r="Q9" i="99"/>
  <c r="I9" i="99"/>
  <c r="T83" i="99"/>
  <c r="G23" i="99"/>
  <c r="F19" i="99"/>
  <c r="N19" i="99"/>
  <c r="L26" i="99"/>
  <c r="J10" i="99"/>
  <c r="R10" i="99"/>
  <c r="E26" i="99"/>
  <c r="M26" i="99"/>
  <c r="T51" i="99"/>
  <c r="U39" i="99"/>
  <c r="U36" i="99"/>
  <c r="T49" i="99"/>
  <c r="U120" i="99"/>
  <c r="U121" i="99"/>
  <c r="U44" i="99"/>
  <c r="U49" i="99"/>
  <c r="T58" i="99"/>
  <c r="I10" i="99"/>
  <c r="Q10" i="99"/>
  <c r="U114" i="99"/>
  <c r="T104" i="99"/>
  <c r="U51" i="99"/>
  <c r="U81" i="99"/>
  <c r="U87" i="99"/>
  <c r="T89" i="99"/>
  <c r="U104" i="99"/>
  <c r="T52" i="99"/>
  <c r="U59" i="99"/>
  <c r="U78" i="99"/>
  <c r="E19" i="99"/>
  <c r="M19" i="99"/>
  <c r="U83" i="99"/>
  <c r="U90" i="99"/>
  <c r="U105" i="99"/>
  <c r="U116" i="99"/>
  <c r="T122" i="99"/>
  <c r="J9" i="99"/>
  <c r="J3" i="99"/>
  <c r="R3" i="99"/>
  <c r="F13" i="99"/>
  <c r="U52" i="99"/>
  <c r="U73" i="99"/>
  <c r="U74" i="99"/>
  <c r="U91" i="99"/>
  <c r="U58" i="99"/>
  <c r="R9" i="99"/>
  <c r="U47" i="99"/>
  <c r="T75" i="99"/>
  <c r="U84" i="99"/>
  <c r="U42" i="99"/>
  <c r="U43" i="99"/>
  <c r="T55" i="99"/>
  <c r="U68" i="99"/>
  <c r="U75" i="99"/>
  <c r="T121" i="99"/>
  <c r="T39" i="99"/>
  <c r="T47" i="99"/>
  <c r="T59" i="99"/>
  <c r="T73" i="99"/>
  <c r="T84" i="99"/>
  <c r="T98" i="99"/>
  <c r="T42" i="99"/>
  <c r="T76" i="99"/>
  <c r="T81" i="99"/>
  <c r="T87" i="99"/>
  <c r="U98" i="99"/>
  <c r="T105" i="99"/>
  <c r="T116" i="99"/>
  <c r="T36" i="99"/>
  <c r="T74" i="99"/>
  <c r="T43" i="99"/>
  <c r="T68" i="99"/>
  <c r="T91" i="99"/>
  <c r="T57" i="99"/>
  <c r="T60" i="99"/>
  <c r="T120" i="99"/>
  <c r="Q25" i="23"/>
  <c r="M11" i="23"/>
  <c r="L38" i="74"/>
  <c r="P38" i="74"/>
  <c r="H38" i="74"/>
  <c r="N19" i="76"/>
  <c r="L19" i="76"/>
  <c r="N38" i="74"/>
  <c r="J38" i="74"/>
  <c r="H19" i="76"/>
  <c r="Q19" i="76"/>
  <c r="S93" i="41" s="1"/>
  <c r="O19" i="76"/>
  <c r="N58" i="74"/>
  <c r="I38" i="74"/>
  <c r="I58" i="74"/>
  <c r="P16" i="91"/>
  <c r="H16" i="91"/>
  <c r="J16" i="91"/>
  <c r="N16" i="91"/>
  <c r="P50" i="91"/>
  <c r="H50" i="91"/>
  <c r="J50" i="91"/>
  <c r="N67" i="91"/>
  <c r="L50" i="91"/>
  <c r="Q16" i="91"/>
  <c r="O16" i="91"/>
  <c r="Q50" i="91"/>
  <c r="K50" i="91"/>
  <c r="M50" i="91"/>
  <c r="O50" i="91"/>
  <c r="Q33" i="91"/>
  <c r="I33" i="91"/>
  <c r="K33" i="91"/>
  <c r="M33" i="91"/>
  <c r="O33" i="91"/>
  <c r="Q67" i="91"/>
  <c r="I67" i="91"/>
  <c r="K67" i="91"/>
  <c r="M67" i="91"/>
  <c r="P33" i="91"/>
  <c r="H33" i="91"/>
  <c r="J33" i="91"/>
  <c r="L33" i="91"/>
  <c r="P67" i="91"/>
  <c r="H67" i="91"/>
  <c r="J67" i="91"/>
  <c r="L67" i="91"/>
  <c r="J9" i="23"/>
  <c r="O13" i="23"/>
  <c r="P28" i="20"/>
  <c r="N28" i="20"/>
  <c r="R28" i="20"/>
  <c r="J28" i="20"/>
  <c r="O25" i="23"/>
  <c r="K23" i="23"/>
  <c r="O21" i="23"/>
  <c r="O17" i="23"/>
  <c r="K15" i="23"/>
  <c r="M12" i="23"/>
  <c r="K11" i="23"/>
  <c r="O28" i="20"/>
  <c r="M28" i="20"/>
  <c r="Q28" i="20"/>
  <c r="L28" i="20"/>
  <c r="P25" i="23"/>
  <c r="N20" i="23"/>
  <c r="L11" i="23"/>
  <c r="L16" i="23"/>
  <c r="P10" i="23"/>
  <c r="N5" i="23"/>
  <c r="L4" i="23"/>
  <c r="N22" i="23"/>
  <c r="J20" i="23"/>
  <c r="N14" i="23"/>
  <c r="L9" i="23"/>
  <c r="R8" i="23"/>
  <c r="P7" i="23"/>
  <c r="L5" i="23"/>
  <c r="Q11" i="23"/>
  <c r="O9" i="23"/>
  <c r="M8" i="23"/>
  <c r="Q6" i="23"/>
  <c r="M4" i="23"/>
  <c r="N27" i="23"/>
  <c r="J26" i="23"/>
  <c r="L23" i="23"/>
  <c r="P21" i="23"/>
  <c r="J18" i="23"/>
  <c r="P17" i="23"/>
  <c r="N16" i="23"/>
  <c r="L15" i="23"/>
  <c r="P13" i="23"/>
  <c r="N12" i="23"/>
  <c r="J10" i="23"/>
  <c r="K5" i="23"/>
  <c r="Q4" i="23"/>
  <c r="O61" i="23"/>
  <c r="R92" i="23"/>
  <c r="N61" i="23"/>
  <c r="K26" i="23"/>
  <c r="M23" i="23"/>
  <c r="K22" i="23"/>
  <c r="Q21" i="23"/>
  <c r="K18" i="23"/>
  <c r="Q17" i="23"/>
  <c r="M15" i="23"/>
  <c r="Q13" i="23"/>
  <c r="L61" i="23"/>
  <c r="K61" i="23"/>
  <c r="O27" i="23"/>
  <c r="O24" i="23"/>
  <c r="O20" i="23"/>
  <c r="O16" i="23"/>
  <c r="K14" i="23"/>
  <c r="O12" i="23"/>
  <c r="K10" i="23"/>
  <c r="P8" i="23"/>
  <c r="L6" i="23"/>
  <c r="P4" i="23"/>
  <c r="R20" i="23"/>
  <c r="O123" i="23"/>
  <c r="Q92" i="23"/>
  <c r="N25" i="23"/>
  <c r="J23" i="23"/>
  <c r="N21" i="23"/>
  <c r="R19" i="23"/>
  <c r="J19" i="23"/>
  <c r="N17" i="23"/>
  <c r="J15" i="23"/>
  <c r="N13" i="23"/>
  <c r="R11" i="23"/>
  <c r="J11" i="23"/>
  <c r="P19" i="23"/>
  <c r="R27" i="23"/>
  <c r="J27" i="23"/>
  <c r="L25" i="23"/>
  <c r="R24" i="23"/>
  <c r="P23" i="23"/>
  <c r="L21" i="23"/>
  <c r="N18" i="23"/>
  <c r="L17" i="23"/>
  <c r="R16" i="23"/>
  <c r="L13" i="23"/>
  <c r="R12" i="23"/>
  <c r="P11" i="23"/>
  <c r="N10" i="23"/>
  <c r="R9" i="23"/>
  <c r="R5" i="23"/>
  <c r="N3" i="23"/>
  <c r="N92" i="23"/>
  <c r="N9" i="23"/>
  <c r="R26" i="23"/>
  <c r="N24" i="23"/>
  <c r="R22" i="23"/>
  <c r="L19" i="23"/>
  <c r="R18" i="23"/>
  <c r="R14" i="23"/>
  <c r="J14" i="23"/>
  <c r="R10" i="23"/>
  <c r="L8" i="23"/>
  <c r="R7" i="23"/>
  <c r="J7" i="23"/>
  <c r="R3" i="23"/>
  <c r="R61" i="23"/>
  <c r="J61" i="23"/>
  <c r="M61" i="23"/>
  <c r="J21" i="23"/>
  <c r="L92" i="23"/>
  <c r="R4" i="23"/>
  <c r="M9" i="23"/>
  <c r="Q26" i="23"/>
  <c r="Q22" i="23"/>
  <c r="Q18" i="23"/>
  <c r="Q14" i="23"/>
  <c r="Q10" i="23"/>
  <c r="K8" i="23"/>
  <c r="Q7" i="23"/>
  <c r="O6" i="23"/>
  <c r="K4" i="23"/>
  <c r="Q61" i="23"/>
  <c r="M19" i="23"/>
  <c r="K7" i="23"/>
  <c r="O5" i="23"/>
  <c r="K3" i="23"/>
  <c r="P92" i="23"/>
  <c r="M92" i="23"/>
  <c r="N7" i="23"/>
  <c r="P15" i="23"/>
  <c r="O18" i="23"/>
  <c r="M13" i="23"/>
  <c r="O10" i="23"/>
  <c r="O3" i="23"/>
  <c r="J92" i="23"/>
  <c r="R123" i="23"/>
  <c r="J123" i="23"/>
  <c r="Q3" i="23"/>
  <c r="N26" i="23"/>
  <c r="P26" i="23"/>
  <c r="L24" i="23"/>
  <c r="P22" i="23"/>
  <c r="P18" i="23"/>
  <c r="J8" i="23"/>
  <c r="K92" i="23"/>
  <c r="J16" i="23"/>
  <c r="P3" i="23"/>
  <c r="L27" i="23"/>
  <c r="R23" i="23"/>
  <c r="L20" i="23"/>
  <c r="R15" i="23"/>
  <c r="L12" i="23"/>
  <c r="J3" i="23"/>
  <c r="M5" i="23"/>
  <c r="P5" i="23"/>
  <c r="L3" i="23"/>
  <c r="L123" i="23"/>
  <c r="Q123" i="23"/>
  <c r="P14" i="23"/>
  <c r="N6" i="23"/>
  <c r="J4" i="23"/>
  <c r="J24" i="23"/>
  <c r="P6" i="23"/>
  <c r="J22" i="23"/>
  <c r="J12" i="23"/>
  <c r="J5" i="23"/>
  <c r="P61" i="23"/>
  <c r="K123" i="23"/>
  <c r="P123" i="23"/>
  <c r="K27" i="23"/>
  <c r="O26" i="23"/>
  <c r="K24" i="23"/>
  <c r="M21" i="23"/>
  <c r="K20" i="23"/>
  <c r="Q19" i="23"/>
  <c r="M17" i="23"/>
  <c r="K16" i="23"/>
  <c r="K12" i="23"/>
  <c r="K9" i="23"/>
  <c r="Q8" i="23"/>
  <c r="O7" i="23"/>
  <c r="M6" i="23"/>
  <c r="M7" i="23"/>
  <c r="M3" i="23"/>
  <c r="O92" i="23"/>
  <c r="O11" i="23"/>
  <c r="N123" i="23"/>
  <c r="Q27" i="23"/>
  <c r="M26" i="23"/>
  <c r="K25" i="23"/>
  <c r="Q24" i="23"/>
  <c r="O23" i="23"/>
  <c r="M22" i="23"/>
  <c r="K21" i="23"/>
  <c r="Q20" i="23"/>
  <c r="O19" i="23"/>
  <c r="M18" i="23"/>
  <c r="K17" i="23"/>
  <c r="Q16" i="23"/>
  <c r="O15" i="23"/>
  <c r="M14" i="23"/>
  <c r="K13" i="23"/>
  <c r="Q12" i="23"/>
  <c r="M10" i="23"/>
  <c r="Q9" i="23"/>
  <c r="O8" i="23"/>
  <c r="K6" i="23"/>
  <c r="Q5" i="23"/>
  <c r="O4" i="23"/>
  <c r="R25" i="23"/>
  <c r="P24" i="23"/>
  <c r="N23" i="23"/>
  <c r="L22" i="23"/>
  <c r="N19" i="23"/>
  <c r="P16" i="23"/>
  <c r="L10" i="23"/>
  <c r="M123" i="23"/>
  <c r="K19" i="76"/>
  <c r="M93" i="100" s="1"/>
  <c r="J19" i="76"/>
  <c r="L93" i="100" s="1"/>
  <c r="H84" i="84"/>
  <c r="K61" i="76"/>
  <c r="M93" i="29"/>
  <c r="K4" i="14"/>
  <c r="M93" i="41"/>
  <c r="M93" i="30" s="1"/>
  <c r="P84" i="84"/>
  <c r="L93" i="41"/>
  <c r="L93" i="30" s="1"/>
  <c r="P19" i="77"/>
  <c r="P61" i="77" s="1"/>
  <c r="O4" i="14"/>
  <c r="N93" i="41"/>
  <c r="N93" i="30" s="1"/>
  <c r="N84" i="84"/>
  <c r="L84" i="84"/>
  <c r="L41" i="76"/>
  <c r="N93" i="29"/>
  <c r="J84" i="84"/>
  <c r="I4" i="14"/>
  <c r="Q93" i="41"/>
  <c r="Q93" i="30" s="1"/>
  <c r="K38" i="74"/>
  <c r="O38" i="74"/>
  <c r="M58" i="74"/>
  <c r="P58" i="74"/>
  <c r="O58" i="74"/>
  <c r="L58" i="74"/>
  <c r="J58" i="74"/>
  <c r="K58" i="74"/>
  <c r="H58" i="74"/>
  <c r="M38" i="74"/>
  <c r="O84" i="85"/>
  <c r="N84" i="85"/>
  <c r="L84" i="85"/>
  <c r="K84" i="85"/>
  <c r="J84" i="85"/>
  <c r="I84" i="85"/>
  <c r="H84" i="85"/>
  <c r="P84" i="85"/>
  <c r="M84" i="85"/>
  <c r="O84" i="84"/>
  <c r="M84" i="84"/>
  <c r="K84" i="84"/>
  <c r="I84" i="84"/>
  <c r="N50" i="91"/>
  <c r="M16" i="91"/>
  <c r="L16" i="91"/>
  <c r="K16" i="91"/>
  <c r="I16" i="91"/>
  <c r="O61" i="76"/>
  <c r="P19" i="76"/>
  <c r="J41" i="76"/>
  <c r="J61" i="76"/>
  <c r="I61" i="76"/>
  <c r="K41" i="76"/>
  <c r="M19" i="76"/>
  <c r="O93" i="100" s="1"/>
  <c r="O41" i="76"/>
  <c r="L61" i="76"/>
  <c r="L19" i="77"/>
  <c r="N124" i="100" s="1"/>
  <c r="H19" i="77"/>
  <c r="J124" i="100" s="1"/>
  <c r="O19" i="77"/>
  <c r="Q124" i="100" s="1"/>
  <c r="I19" i="77"/>
  <c r="K124" i="100" s="1"/>
  <c r="G19" i="77"/>
  <c r="Q19" i="77"/>
  <c r="S124" i="100" s="1"/>
  <c r="N19" i="77"/>
  <c r="P124" i="100" s="1"/>
  <c r="M19" i="77"/>
  <c r="O124" i="100" s="1"/>
  <c r="K19" i="77"/>
  <c r="M124" i="100" s="1"/>
  <c r="J19" i="77"/>
  <c r="L124" i="100" s="1"/>
  <c r="P27" i="23"/>
  <c r="L26" i="23"/>
  <c r="J25" i="23"/>
  <c r="R21" i="23"/>
  <c r="P20" i="23"/>
  <c r="L18" i="23"/>
  <c r="R17" i="23"/>
  <c r="J17" i="23"/>
  <c r="N15" i="23"/>
  <c r="L14" i="23"/>
  <c r="R13" i="23"/>
  <c r="J13" i="23"/>
  <c r="P12" i="23"/>
  <c r="N11" i="23"/>
  <c r="P9" i="23"/>
  <c r="N8" i="23"/>
  <c r="L7" i="23"/>
  <c r="R6" i="23"/>
  <c r="J6" i="23"/>
  <c r="N4" i="23"/>
  <c r="M27" i="23"/>
  <c r="M24" i="23"/>
  <c r="M20" i="23"/>
  <c r="K19" i="23"/>
  <c r="M16" i="23"/>
  <c r="M25" i="23"/>
  <c r="Q23" i="23"/>
  <c r="O22" i="23"/>
  <c r="Q15" i="23"/>
  <c r="O14" i="23"/>
  <c r="K28" i="20"/>
  <c r="I21" i="100" l="1"/>
  <c r="F21" i="99"/>
  <c r="H5" i="100"/>
  <c r="Q4" i="14"/>
  <c r="Q41" i="76"/>
  <c r="K93" i="41"/>
  <c r="K93" i="30" s="1"/>
  <c r="J21" i="99"/>
  <c r="H21" i="100"/>
  <c r="S3" i="99"/>
  <c r="T44" i="99"/>
  <c r="F16" i="99"/>
  <c r="L8" i="99"/>
  <c r="S14" i="99"/>
  <c r="O23" i="99"/>
  <c r="H7" i="100"/>
  <c r="N17" i="99"/>
  <c r="O24" i="100"/>
  <c r="O17" i="99"/>
  <c r="J22" i="100"/>
  <c r="H17" i="99"/>
  <c r="Q11" i="99"/>
  <c r="M67" i="100"/>
  <c r="S16" i="99"/>
  <c r="H13" i="99"/>
  <c r="P17" i="99"/>
  <c r="F7" i="99"/>
  <c r="Q7" i="100"/>
  <c r="E7" i="100"/>
  <c r="I11" i="99"/>
  <c r="H22" i="99"/>
  <c r="E24" i="99"/>
  <c r="L24" i="99"/>
  <c r="E18" i="99"/>
  <c r="S18" i="100"/>
  <c r="R18" i="99"/>
  <c r="U113" i="99"/>
  <c r="S18" i="99"/>
  <c r="F18" i="99"/>
  <c r="O103" i="100"/>
  <c r="O8" i="100" s="1"/>
  <c r="K22" i="100"/>
  <c r="F24" i="99"/>
  <c r="L22" i="100"/>
  <c r="P22" i="100"/>
  <c r="L18" i="99"/>
  <c r="P18" i="99"/>
  <c r="H18" i="99"/>
  <c r="T82" i="99"/>
  <c r="I5" i="100"/>
  <c r="E5" i="99"/>
  <c r="P93" i="29"/>
  <c r="P93" i="100"/>
  <c r="P61" i="76"/>
  <c r="R93" i="100"/>
  <c r="Q93" i="29"/>
  <c r="Q93" i="100"/>
  <c r="Q61" i="76"/>
  <c r="S93" i="100"/>
  <c r="N4" i="14"/>
  <c r="N17" i="14" s="1"/>
  <c r="J93" i="29"/>
  <c r="J93" i="100"/>
  <c r="P93" i="41"/>
  <c r="P93" i="30" s="1"/>
  <c r="K93" i="29"/>
  <c r="K93" i="100"/>
  <c r="N61" i="76"/>
  <c r="N41" i="76"/>
  <c r="L4" i="14"/>
  <c r="L10" i="14" s="1"/>
  <c r="N93" i="100"/>
  <c r="T50" i="99"/>
  <c r="U50" i="99"/>
  <c r="O15" i="99"/>
  <c r="J18" i="99"/>
  <c r="J82" i="100"/>
  <c r="T82" i="100" s="1"/>
  <c r="U82" i="99"/>
  <c r="T112" i="99"/>
  <c r="S17" i="99"/>
  <c r="J16" i="99"/>
  <c r="I18" i="99"/>
  <c r="U112" i="99"/>
  <c r="T113" i="99"/>
  <c r="I113" i="100"/>
  <c r="I18" i="100" s="1"/>
  <c r="N11" i="99"/>
  <c r="U106" i="99"/>
  <c r="T106" i="99"/>
  <c r="G61" i="77"/>
  <c r="I124" i="100"/>
  <c r="P41" i="77"/>
  <c r="R124" i="100"/>
  <c r="N19" i="74"/>
  <c r="N61" i="74" s="1"/>
  <c r="R8" i="99"/>
  <c r="R7" i="100"/>
  <c r="F5" i="100"/>
  <c r="J7" i="100"/>
  <c r="O22" i="100"/>
  <c r="M24" i="100"/>
  <c r="S22" i="100"/>
  <c r="G22" i="100"/>
  <c r="S24" i="100"/>
  <c r="M5" i="100"/>
  <c r="I15" i="99"/>
  <c r="L16" i="99"/>
  <c r="I24" i="100"/>
  <c r="J5" i="100"/>
  <c r="U40" i="100"/>
  <c r="Q5" i="100"/>
  <c r="U54" i="99"/>
  <c r="M7" i="100"/>
  <c r="O6" i="99"/>
  <c r="G16" i="99"/>
  <c r="T86" i="100"/>
  <c r="J18" i="100"/>
  <c r="N4" i="99"/>
  <c r="G22" i="99"/>
  <c r="P24" i="100"/>
  <c r="P8" i="99"/>
  <c r="E5" i="100"/>
  <c r="U86" i="100"/>
  <c r="T38" i="99"/>
  <c r="T80" i="99"/>
  <c r="N16" i="99"/>
  <c r="S13" i="99"/>
  <c r="N61" i="99"/>
  <c r="E24" i="100"/>
  <c r="M23" i="99"/>
  <c r="E23" i="99"/>
  <c r="L7" i="100"/>
  <c r="P7" i="100"/>
  <c r="U108" i="100"/>
  <c r="J7" i="99"/>
  <c r="T54" i="99"/>
  <c r="U38" i="99"/>
  <c r="G7" i="99"/>
  <c r="F15" i="99"/>
  <c r="J22" i="99"/>
  <c r="Q8" i="99"/>
  <c r="O16" i="99"/>
  <c r="E22" i="99"/>
  <c r="U79" i="100"/>
  <c r="U56" i="99"/>
  <c r="T40" i="100"/>
  <c r="T80" i="100"/>
  <c r="U86" i="99"/>
  <c r="T100" i="99"/>
  <c r="G15" i="99"/>
  <c r="G111" i="100"/>
  <c r="G24" i="100"/>
  <c r="N15" i="99"/>
  <c r="N23" i="99"/>
  <c r="E16" i="99"/>
  <c r="S12" i="99"/>
  <c r="P6" i="99"/>
  <c r="K5" i="100"/>
  <c r="P16" i="99"/>
  <c r="T48" i="99"/>
  <c r="T111" i="99"/>
  <c r="U100" i="99"/>
  <c r="P24" i="99"/>
  <c r="G24" i="99"/>
  <c r="U111" i="99"/>
  <c r="I5" i="99"/>
  <c r="Q5" i="99"/>
  <c r="N21" i="99"/>
  <c r="K7" i="100"/>
  <c r="M6" i="99"/>
  <c r="S5" i="100"/>
  <c r="I22" i="100"/>
  <c r="E15" i="99"/>
  <c r="N13" i="99"/>
  <c r="N24" i="99"/>
  <c r="T79" i="100"/>
  <c r="T86" i="99"/>
  <c r="U46" i="99"/>
  <c r="H24" i="99"/>
  <c r="O24" i="99"/>
  <c r="T46" i="99"/>
  <c r="S22" i="99"/>
  <c r="S23" i="99"/>
  <c r="R7" i="99"/>
  <c r="M6" i="100"/>
  <c r="Q22" i="100"/>
  <c r="K15" i="99"/>
  <c r="S7" i="100"/>
  <c r="U48" i="99"/>
  <c r="U40" i="99"/>
  <c r="M13" i="99"/>
  <c r="Q24" i="99"/>
  <c r="U108" i="99"/>
  <c r="M16" i="99"/>
  <c r="M24" i="99"/>
  <c r="S24" i="99"/>
  <c r="I14" i="99"/>
  <c r="J8" i="99"/>
  <c r="I16" i="99"/>
  <c r="U79" i="99"/>
  <c r="H16" i="99"/>
  <c r="G56" i="100"/>
  <c r="G23" i="100" s="1"/>
  <c r="F5" i="99"/>
  <c r="H21" i="99"/>
  <c r="I20" i="99"/>
  <c r="J24" i="100"/>
  <c r="T108" i="99"/>
  <c r="T56" i="99"/>
  <c r="M5" i="99"/>
  <c r="U80" i="100"/>
  <c r="O14" i="99"/>
  <c r="R13" i="99"/>
  <c r="R6" i="99"/>
  <c r="S6" i="99"/>
  <c r="M12" i="99"/>
  <c r="S21" i="99"/>
  <c r="O5" i="99"/>
  <c r="E20" i="100"/>
  <c r="O20" i="100"/>
  <c r="P20" i="100"/>
  <c r="T88" i="99"/>
  <c r="T40" i="99"/>
  <c r="T71" i="99"/>
  <c r="T119" i="99"/>
  <c r="I6" i="99"/>
  <c r="U88" i="100"/>
  <c r="Q16" i="99"/>
  <c r="R16" i="99"/>
  <c r="J23" i="99"/>
  <c r="N7" i="100"/>
  <c r="L20" i="100"/>
  <c r="T79" i="99"/>
  <c r="J61" i="99"/>
  <c r="U80" i="99"/>
  <c r="U119" i="99"/>
  <c r="T108" i="100"/>
  <c r="L21" i="99"/>
  <c r="K16" i="99"/>
  <c r="Q22" i="99"/>
  <c r="U71" i="99"/>
  <c r="U88" i="99"/>
  <c r="L15" i="99"/>
  <c r="I23" i="100"/>
  <c r="I7" i="100"/>
  <c r="S15" i="99"/>
  <c r="H15" i="99"/>
  <c r="G21" i="99"/>
  <c r="N12" i="99"/>
  <c r="E123" i="99"/>
  <c r="H12" i="99"/>
  <c r="L6" i="99"/>
  <c r="U118" i="100"/>
  <c r="G4" i="99"/>
  <c r="E92" i="100"/>
  <c r="T78" i="100"/>
  <c r="R92" i="100"/>
  <c r="I4" i="100"/>
  <c r="U82" i="100"/>
  <c r="H4" i="100"/>
  <c r="O20" i="99"/>
  <c r="M22" i="99"/>
  <c r="T118" i="99"/>
  <c r="E92" i="99"/>
  <c r="L22" i="99"/>
  <c r="U71" i="100"/>
  <c r="R12" i="99"/>
  <c r="I4" i="99"/>
  <c r="N14" i="99"/>
  <c r="P20" i="99"/>
  <c r="E20" i="99"/>
  <c r="U118" i="99"/>
  <c r="K7" i="99"/>
  <c r="G12" i="99"/>
  <c r="E21" i="99"/>
  <c r="R5" i="99"/>
  <c r="L20" i="99"/>
  <c r="M14" i="99"/>
  <c r="O7" i="100"/>
  <c r="K20" i="99"/>
  <c r="Q61" i="99"/>
  <c r="N7" i="99"/>
  <c r="J4" i="100"/>
  <c r="L4" i="100"/>
  <c r="K61" i="99"/>
  <c r="T71" i="100"/>
  <c r="Q20" i="99"/>
  <c r="E13" i="99"/>
  <c r="R61" i="99"/>
  <c r="P61" i="99"/>
  <c r="F14" i="99"/>
  <c r="I22" i="99"/>
  <c r="Q4" i="99"/>
  <c r="Q15" i="99"/>
  <c r="T52" i="100"/>
  <c r="M92" i="100"/>
  <c r="M94" i="100" s="1"/>
  <c r="J13" i="99"/>
  <c r="O13" i="99"/>
  <c r="O3" i="99"/>
  <c r="E14" i="99"/>
  <c r="K8" i="99"/>
  <c r="N123" i="99"/>
  <c r="U60" i="100"/>
  <c r="R15" i="99"/>
  <c r="K6" i="99"/>
  <c r="P4" i="100"/>
  <c r="O92" i="100"/>
  <c r="O94" i="100" s="1"/>
  <c r="N8" i="99"/>
  <c r="N3" i="99"/>
  <c r="I13" i="99"/>
  <c r="K92" i="99"/>
  <c r="N6" i="99"/>
  <c r="M21" i="99"/>
  <c r="K21" i="99"/>
  <c r="T38" i="100"/>
  <c r="L13" i="99"/>
  <c r="G14" i="99"/>
  <c r="I7" i="99"/>
  <c r="O21" i="99"/>
  <c r="U109" i="100"/>
  <c r="K3" i="99"/>
  <c r="S20" i="100"/>
  <c r="J15" i="99"/>
  <c r="M20" i="99"/>
  <c r="T67" i="99"/>
  <c r="J92" i="99"/>
  <c r="S20" i="99"/>
  <c r="I21" i="99"/>
  <c r="L92" i="100"/>
  <c r="L94" i="100" s="1"/>
  <c r="Q4" i="100"/>
  <c r="E4" i="100"/>
  <c r="U67" i="99"/>
  <c r="M92" i="99"/>
  <c r="R92" i="99"/>
  <c r="F6" i="99"/>
  <c r="F22" i="99"/>
  <c r="L5" i="100"/>
  <c r="L5" i="99"/>
  <c r="F3" i="99"/>
  <c r="G3" i="99"/>
  <c r="P22" i="99"/>
  <c r="I23" i="99"/>
  <c r="K12" i="99"/>
  <c r="R21" i="99"/>
  <c r="O22" i="99"/>
  <c r="K5" i="99"/>
  <c r="O21" i="100"/>
  <c r="U52" i="100"/>
  <c r="P8" i="100"/>
  <c r="L92" i="99"/>
  <c r="E61" i="99"/>
  <c r="E6" i="99"/>
  <c r="J92" i="100"/>
  <c r="J94" i="100" s="1"/>
  <c r="R21" i="100"/>
  <c r="O123" i="99"/>
  <c r="L7" i="99"/>
  <c r="K92" i="100"/>
  <c r="K94" i="100" s="1"/>
  <c r="G20" i="100"/>
  <c r="H20" i="100"/>
  <c r="T45" i="99"/>
  <c r="N5" i="99"/>
  <c r="U67" i="100"/>
  <c r="P13" i="99"/>
  <c r="E4" i="99"/>
  <c r="T85" i="100"/>
  <c r="O4" i="100"/>
  <c r="Q92" i="100"/>
  <c r="Q94" i="100" s="1"/>
  <c r="Q12" i="99"/>
  <c r="J5" i="99"/>
  <c r="H5" i="99"/>
  <c r="F20" i="100"/>
  <c r="R4" i="100"/>
  <c r="S4" i="99"/>
  <c r="P14" i="99"/>
  <c r="M3" i="100"/>
  <c r="T3" i="100" s="1"/>
  <c r="L14" i="99"/>
  <c r="N92" i="99"/>
  <c r="R4" i="99"/>
  <c r="F22" i="100"/>
  <c r="J12" i="99"/>
  <c r="P21" i="99"/>
  <c r="F12" i="99"/>
  <c r="G4" i="100"/>
  <c r="M4" i="100"/>
  <c r="U85" i="99"/>
  <c r="U109" i="99"/>
  <c r="S25" i="100"/>
  <c r="E117" i="100"/>
  <c r="E22" i="100" s="1"/>
  <c r="H20" i="99"/>
  <c r="G6" i="99"/>
  <c r="S99" i="100"/>
  <c r="S4" i="100" s="1"/>
  <c r="K13" i="99"/>
  <c r="Q13" i="99"/>
  <c r="U77" i="99"/>
  <c r="T85" i="99"/>
  <c r="T53" i="99"/>
  <c r="K14" i="99"/>
  <c r="O61" i="99"/>
  <c r="Q92" i="99"/>
  <c r="M61" i="99"/>
  <c r="L12" i="99"/>
  <c r="T67" i="100"/>
  <c r="T58" i="100"/>
  <c r="U69" i="100"/>
  <c r="T117" i="99"/>
  <c r="M4" i="99"/>
  <c r="U85" i="100"/>
  <c r="U117" i="99"/>
  <c r="T109" i="99"/>
  <c r="T110" i="99"/>
  <c r="U37" i="99"/>
  <c r="U69" i="99"/>
  <c r="T54" i="100"/>
  <c r="T53" i="100"/>
  <c r="G21" i="100"/>
  <c r="O92" i="99"/>
  <c r="P12" i="99"/>
  <c r="J6" i="99"/>
  <c r="O12" i="99"/>
  <c r="G13" i="99"/>
  <c r="P7" i="99"/>
  <c r="P5" i="99"/>
  <c r="U37" i="100"/>
  <c r="L61" i="99"/>
  <c r="U53" i="100"/>
  <c r="T77" i="100"/>
  <c r="U107" i="99"/>
  <c r="E12" i="99"/>
  <c r="H6" i="99"/>
  <c r="O4" i="99"/>
  <c r="T37" i="99"/>
  <c r="T77" i="99"/>
  <c r="T69" i="99"/>
  <c r="U53" i="99"/>
  <c r="T101" i="99"/>
  <c r="R123" i="99"/>
  <c r="T122" i="100"/>
  <c r="T69" i="100"/>
  <c r="U77" i="100"/>
  <c r="U114" i="100"/>
  <c r="U101" i="99"/>
  <c r="G20" i="99"/>
  <c r="P92" i="99"/>
  <c r="Q21" i="99"/>
  <c r="I12" i="99"/>
  <c r="N20" i="99"/>
  <c r="G5" i="99"/>
  <c r="S5" i="99"/>
  <c r="F4" i="99"/>
  <c r="T107" i="99"/>
  <c r="U45" i="99"/>
  <c r="N22" i="99"/>
  <c r="O7" i="99"/>
  <c r="U54" i="100"/>
  <c r="K22" i="99"/>
  <c r="T99" i="99"/>
  <c r="L4" i="99"/>
  <c r="R123" i="100"/>
  <c r="U55" i="100"/>
  <c r="M14" i="100"/>
  <c r="F20" i="99"/>
  <c r="H4" i="99"/>
  <c r="M15" i="99"/>
  <c r="T115" i="99"/>
  <c r="U102" i="99"/>
  <c r="P4" i="99"/>
  <c r="K4" i="99"/>
  <c r="J123" i="99"/>
  <c r="U99" i="99"/>
  <c r="U115" i="99"/>
  <c r="T39" i="100"/>
  <c r="P123" i="99"/>
  <c r="J4" i="99"/>
  <c r="M123" i="99"/>
  <c r="L123" i="99"/>
  <c r="N6" i="100"/>
  <c r="T102" i="99"/>
  <c r="T42" i="100"/>
  <c r="U42" i="100"/>
  <c r="U110" i="99"/>
  <c r="U121" i="100"/>
  <c r="P15" i="99"/>
  <c r="T37" i="100"/>
  <c r="K123" i="99"/>
  <c r="U104" i="100"/>
  <c r="M7" i="99"/>
  <c r="U119" i="100"/>
  <c r="Q123" i="99"/>
  <c r="S7" i="99"/>
  <c r="Q7" i="99"/>
  <c r="T118" i="100"/>
  <c r="H7" i="99"/>
  <c r="T55" i="100"/>
  <c r="T119" i="100"/>
  <c r="T88" i="100"/>
  <c r="U122" i="100"/>
  <c r="T89" i="100"/>
  <c r="Q123" i="100"/>
  <c r="Q125" i="100" s="1"/>
  <c r="T56" i="100"/>
  <c r="T109" i="100"/>
  <c r="Q23" i="100"/>
  <c r="M123" i="100"/>
  <c r="M125" i="100" s="1"/>
  <c r="T104" i="100"/>
  <c r="T101" i="100"/>
  <c r="U110" i="100"/>
  <c r="T111" i="100"/>
  <c r="U106" i="100"/>
  <c r="T70" i="100"/>
  <c r="T107" i="100"/>
  <c r="Q9" i="100"/>
  <c r="Q18" i="100"/>
  <c r="G7" i="100"/>
  <c r="T102" i="100"/>
  <c r="U112" i="100"/>
  <c r="N23" i="100"/>
  <c r="J123" i="100"/>
  <c r="J125" i="100" s="1"/>
  <c r="U102" i="100"/>
  <c r="T106" i="100"/>
  <c r="T60" i="100"/>
  <c r="U100" i="100"/>
  <c r="I25" i="100"/>
  <c r="F27" i="100"/>
  <c r="U27" i="100" s="1"/>
  <c r="T100" i="100"/>
  <c r="F7" i="100"/>
  <c r="M22" i="100"/>
  <c r="U89" i="100"/>
  <c r="T115" i="100"/>
  <c r="T27" i="99"/>
  <c r="T121" i="100"/>
  <c r="U70" i="100"/>
  <c r="N92" i="100"/>
  <c r="N94" i="100" s="1"/>
  <c r="P92" i="100"/>
  <c r="O123" i="100"/>
  <c r="O125" i="100" s="1"/>
  <c r="T25" i="99"/>
  <c r="U115" i="100"/>
  <c r="J19" i="100"/>
  <c r="U19" i="100" s="1"/>
  <c r="P25" i="100"/>
  <c r="L123" i="100"/>
  <c r="L125" i="100" s="1"/>
  <c r="K20" i="100"/>
  <c r="P123" i="100"/>
  <c r="P125" i="100" s="1"/>
  <c r="T110" i="100"/>
  <c r="T57" i="100"/>
  <c r="T114" i="100"/>
  <c r="U39" i="100"/>
  <c r="H24" i="100"/>
  <c r="F14" i="100"/>
  <c r="U57" i="100"/>
  <c r="U90" i="100"/>
  <c r="L21" i="100"/>
  <c r="T116" i="100"/>
  <c r="U107" i="100"/>
  <c r="K123" i="100"/>
  <c r="K125" i="100" s="1"/>
  <c r="F6" i="100"/>
  <c r="U101" i="100"/>
  <c r="U38" i="100"/>
  <c r="P5" i="100"/>
  <c r="T112" i="100"/>
  <c r="N123" i="100"/>
  <c r="N125" i="100" s="1"/>
  <c r="T90" i="100"/>
  <c r="T120" i="100"/>
  <c r="U26" i="100"/>
  <c r="T26" i="100"/>
  <c r="U10" i="100"/>
  <c r="T10" i="100"/>
  <c r="U9" i="99"/>
  <c r="U27" i="99"/>
  <c r="U25" i="99"/>
  <c r="T10" i="99"/>
  <c r="U26" i="99"/>
  <c r="T26" i="99"/>
  <c r="T9" i="99"/>
  <c r="U10" i="99"/>
  <c r="U19" i="99"/>
  <c r="T19" i="99"/>
  <c r="K19" i="74"/>
  <c r="M62" i="41" s="1"/>
  <c r="M62" i="30" s="1"/>
  <c r="H41" i="76"/>
  <c r="S93" i="29"/>
  <c r="H61" i="76"/>
  <c r="J93" i="41"/>
  <c r="J93" i="30" s="1"/>
  <c r="H4" i="14"/>
  <c r="H17" i="14" s="1"/>
  <c r="I19" i="74"/>
  <c r="I3" i="14" s="1"/>
  <c r="J28" i="23"/>
  <c r="O28" i="23"/>
  <c r="R28" i="23"/>
  <c r="Q28" i="23"/>
  <c r="P28" i="23"/>
  <c r="N28" i="23"/>
  <c r="L28" i="23"/>
  <c r="J4" i="14"/>
  <c r="J10" i="14" s="1"/>
  <c r="L93" i="29"/>
  <c r="Q124" i="29"/>
  <c r="O5" i="14"/>
  <c r="O11" i="14" s="1"/>
  <c r="Q124" i="41"/>
  <c r="Q124" i="30" s="1"/>
  <c r="P41" i="76"/>
  <c r="R93" i="29"/>
  <c r="P4" i="14"/>
  <c r="R93" i="41"/>
  <c r="R93" i="30" s="1"/>
  <c r="K17" i="14"/>
  <c r="K10" i="14"/>
  <c r="N5" i="14"/>
  <c r="N11" i="14" s="1"/>
  <c r="P124" i="41"/>
  <c r="P124" i="30" s="1"/>
  <c r="P124" i="29"/>
  <c r="H41" i="77"/>
  <c r="J124" i="29"/>
  <c r="H5" i="14"/>
  <c r="H11" i="14" s="1"/>
  <c r="J124" i="41"/>
  <c r="J124" i="30" s="1"/>
  <c r="O93" i="29"/>
  <c r="M4" i="14"/>
  <c r="O93" i="41"/>
  <c r="O93" i="30" s="1"/>
  <c r="I124" i="29"/>
  <c r="G5" i="14"/>
  <c r="G11" i="14" s="1"/>
  <c r="I124" i="41"/>
  <c r="L124" i="29"/>
  <c r="J5" i="14"/>
  <c r="J11" i="14" s="1"/>
  <c r="L124" i="41"/>
  <c r="L124" i="30" s="1"/>
  <c r="O124" i="41"/>
  <c r="O124" i="29"/>
  <c r="M5" i="14"/>
  <c r="M11" i="14" s="1"/>
  <c r="I61" i="77"/>
  <c r="K124" i="29"/>
  <c r="I5" i="14"/>
  <c r="I11" i="14" s="1"/>
  <c r="K124" i="41"/>
  <c r="L61" i="77"/>
  <c r="N124" i="41"/>
  <c r="N124" i="30" s="1"/>
  <c r="N124" i="29"/>
  <c r="L5" i="14"/>
  <c r="L11" i="14" s="1"/>
  <c r="I17" i="14"/>
  <c r="I10" i="14"/>
  <c r="K61" i="77"/>
  <c r="M124" i="29"/>
  <c r="K5" i="14"/>
  <c r="K11" i="14" s="1"/>
  <c r="M124" i="41"/>
  <c r="Q17" i="14"/>
  <c r="Q10" i="14"/>
  <c r="N10" i="14"/>
  <c r="S124" i="29"/>
  <c r="Q5" i="14"/>
  <c r="Q11" i="14" s="1"/>
  <c r="S124" i="41"/>
  <c r="Q41" i="77"/>
  <c r="O17" i="14"/>
  <c r="O10" i="14"/>
  <c r="R124" i="29"/>
  <c r="P5" i="14"/>
  <c r="P11" i="14" s="1"/>
  <c r="R124" i="41"/>
  <c r="R124" i="30" s="1"/>
  <c r="H19" i="74"/>
  <c r="O19" i="74"/>
  <c r="O3" i="14" s="1"/>
  <c r="L19" i="74"/>
  <c r="J19" i="74"/>
  <c r="P84" i="91"/>
  <c r="I86" i="98"/>
  <c r="L86" i="98"/>
  <c r="P19" i="74"/>
  <c r="O86" i="98"/>
  <c r="I84" i="91"/>
  <c r="P86" i="98"/>
  <c r="H84" i="91"/>
  <c r="K86" i="98"/>
  <c r="O84" i="91"/>
  <c r="N84" i="91"/>
  <c r="N86" i="98"/>
  <c r="M19" i="74"/>
  <c r="M41" i="74" s="1"/>
  <c r="R29" i="29"/>
  <c r="L84" i="91"/>
  <c r="M86" i="98"/>
  <c r="J86" i="98"/>
  <c r="M84" i="91"/>
  <c r="J84" i="91"/>
  <c r="K84" i="91"/>
  <c r="M41" i="76"/>
  <c r="M61" i="76"/>
  <c r="O41" i="77"/>
  <c r="O61" i="77"/>
  <c r="G41" i="77"/>
  <c r="H61" i="77"/>
  <c r="L41" i="77"/>
  <c r="J61" i="77"/>
  <c r="I41" i="77"/>
  <c r="M61" i="77"/>
  <c r="Q61" i="77"/>
  <c r="N41" i="77"/>
  <c r="K41" i="77"/>
  <c r="N61" i="77"/>
  <c r="M41" i="77"/>
  <c r="J41" i="77"/>
  <c r="P61" i="74"/>
  <c r="K28" i="23"/>
  <c r="M28" i="23"/>
  <c r="R94" i="100" l="1"/>
  <c r="K62" i="29"/>
  <c r="P62" i="29"/>
  <c r="P29" i="41"/>
  <c r="P29" i="30" s="1"/>
  <c r="P94" i="100"/>
  <c r="U17" i="99"/>
  <c r="U18" i="99"/>
  <c r="T18" i="99"/>
  <c r="U11" i="99"/>
  <c r="T17" i="99"/>
  <c r="T11" i="99"/>
  <c r="L17" i="14"/>
  <c r="Q62" i="41"/>
  <c r="Q62" i="30" s="1"/>
  <c r="T113" i="100"/>
  <c r="U18" i="100"/>
  <c r="U113" i="100"/>
  <c r="P62" i="41"/>
  <c r="P62" i="30" s="1"/>
  <c r="N3" i="14"/>
  <c r="N9" i="14" s="1"/>
  <c r="M62" i="29"/>
  <c r="P29" i="29"/>
  <c r="M29" i="41"/>
  <c r="M29" i="30" s="1"/>
  <c r="N41" i="74"/>
  <c r="K61" i="74"/>
  <c r="R125" i="100"/>
  <c r="L61" i="74"/>
  <c r="N29" i="100"/>
  <c r="N62" i="100"/>
  <c r="P3" i="14"/>
  <c r="P16" i="14" s="1"/>
  <c r="R29" i="100"/>
  <c r="R62" i="100"/>
  <c r="I61" i="74"/>
  <c r="K29" i="100"/>
  <c r="K62" i="100"/>
  <c r="O61" i="74"/>
  <c r="Q62" i="100"/>
  <c r="Q29" i="100"/>
  <c r="O62" i="100"/>
  <c r="O29" i="100"/>
  <c r="J41" i="74"/>
  <c r="L29" i="100"/>
  <c r="L62" i="100"/>
  <c r="J62" i="41"/>
  <c r="J62" i="30" s="1"/>
  <c r="J29" i="100"/>
  <c r="J62" i="100"/>
  <c r="M29" i="29"/>
  <c r="M29" i="100"/>
  <c r="M62" i="100"/>
  <c r="P62" i="100"/>
  <c r="P29" i="100"/>
  <c r="U24" i="99"/>
  <c r="E28" i="99"/>
  <c r="T24" i="100"/>
  <c r="E123" i="100"/>
  <c r="U56" i="100"/>
  <c r="T23" i="99"/>
  <c r="U16" i="99"/>
  <c r="T24" i="99"/>
  <c r="U111" i="100"/>
  <c r="U23" i="99"/>
  <c r="T16" i="99"/>
  <c r="U117" i="100"/>
  <c r="T117" i="100"/>
  <c r="T99" i="100"/>
  <c r="T21" i="99"/>
  <c r="T14" i="99"/>
  <c r="U99" i="100"/>
  <c r="U20" i="99"/>
  <c r="U21" i="99"/>
  <c r="K28" i="99"/>
  <c r="T3" i="99"/>
  <c r="M28" i="99"/>
  <c r="U5" i="99"/>
  <c r="T4" i="100"/>
  <c r="U23" i="100"/>
  <c r="U4" i="100"/>
  <c r="U3" i="99"/>
  <c r="T6" i="100"/>
  <c r="U15" i="99"/>
  <c r="J28" i="99"/>
  <c r="T6" i="99"/>
  <c r="U22" i="99"/>
  <c r="U14" i="99"/>
  <c r="T20" i="99"/>
  <c r="O28" i="99"/>
  <c r="U6" i="99"/>
  <c r="P28" i="99"/>
  <c r="T5" i="99"/>
  <c r="N28" i="99"/>
  <c r="U3" i="100"/>
  <c r="T15" i="99"/>
  <c r="T22" i="99"/>
  <c r="R28" i="99"/>
  <c r="U5" i="100"/>
  <c r="T12" i="99"/>
  <c r="U13" i="99"/>
  <c r="U7" i="99"/>
  <c r="T19" i="100"/>
  <c r="U12" i="99"/>
  <c r="T13" i="99"/>
  <c r="T4" i="99"/>
  <c r="L28" i="99"/>
  <c r="T14" i="100"/>
  <c r="U4" i="99"/>
  <c r="Q28" i="99"/>
  <c r="T7" i="99"/>
  <c r="U9" i="100"/>
  <c r="U21" i="100"/>
  <c r="T7" i="100"/>
  <c r="U22" i="100"/>
  <c r="T9" i="100"/>
  <c r="T22" i="100"/>
  <c r="U6" i="100"/>
  <c r="T25" i="100"/>
  <c r="T23" i="100"/>
  <c r="T18" i="100"/>
  <c r="U7" i="100"/>
  <c r="U25" i="100"/>
  <c r="T27" i="100"/>
  <c r="U14" i="100"/>
  <c r="T21" i="100"/>
  <c r="U24" i="100"/>
  <c r="T20" i="100"/>
  <c r="T5" i="100"/>
  <c r="U20" i="100"/>
  <c r="H10" i="14"/>
  <c r="J17" i="14"/>
  <c r="Q29" i="29"/>
  <c r="J61" i="74"/>
  <c r="O41" i="74"/>
  <c r="K41" i="74"/>
  <c r="Q62" i="29"/>
  <c r="K3" i="14"/>
  <c r="K9" i="14" s="1"/>
  <c r="Q29" i="41"/>
  <c r="Q29" i="30" s="1"/>
  <c r="L3" i="14"/>
  <c r="L16" i="14" s="1"/>
  <c r="K29" i="29"/>
  <c r="R62" i="29"/>
  <c r="H3" i="14"/>
  <c r="H16" i="14" s="1"/>
  <c r="I41" i="74"/>
  <c r="K29" i="41"/>
  <c r="K29" i="30" s="1"/>
  <c r="K62" i="41"/>
  <c r="K62" i="30" s="1"/>
  <c r="H61" i="74"/>
  <c r="J62" i="29"/>
  <c r="J29" i="29"/>
  <c r="H41" i="74"/>
  <c r="J29" i="41"/>
  <c r="J29" i="30" s="1"/>
  <c r="P18" i="14"/>
  <c r="O124" i="30"/>
  <c r="O18" i="14"/>
  <c r="Q18" i="14"/>
  <c r="N62" i="41"/>
  <c r="N62" i="30" s="1"/>
  <c r="N29" i="41"/>
  <c r="N29" i="30" s="1"/>
  <c r="K124" i="30"/>
  <c r="I18" i="14"/>
  <c r="M124" i="30"/>
  <c r="J18" i="14"/>
  <c r="M10" i="14"/>
  <c r="M17" i="14"/>
  <c r="N18" i="14"/>
  <c r="P17" i="14"/>
  <c r="P10" i="14"/>
  <c r="K18" i="14"/>
  <c r="L18" i="14"/>
  <c r="M18" i="14"/>
  <c r="H18" i="14"/>
  <c r="R29" i="41"/>
  <c r="R29" i="30" s="1"/>
  <c r="R62" i="41"/>
  <c r="R62" i="30" s="1"/>
  <c r="P41" i="74"/>
  <c r="L29" i="29"/>
  <c r="N29" i="29"/>
  <c r="L41" i="74"/>
  <c r="N62" i="29"/>
  <c r="L62" i="29"/>
  <c r="L29" i="41"/>
  <c r="L29" i="30" s="1"/>
  <c r="L62" i="41"/>
  <c r="L62" i="30" s="1"/>
  <c r="J3" i="14"/>
  <c r="J16" i="14" s="1"/>
  <c r="M3" i="14"/>
  <c r="O62" i="41"/>
  <c r="O62" i="30" s="1"/>
  <c r="O29" i="41"/>
  <c r="O29" i="30" s="1"/>
  <c r="O62" i="29"/>
  <c r="O29" i="29"/>
  <c r="M61" i="74"/>
  <c r="I16" i="14"/>
  <c r="I9" i="14"/>
  <c r="O9" i="14"/>
  <c r="O16" i="14"/>
  <c r="E35" i="94"/>
  <c r="E66" i="94" s="1"/>
  <c r="E97" i="94" s="1"/>
  <c r="J123" i="47"/>
  <c r="K123" i="47"/>
  <c r="L123" i="47"/>
  <c r="M123" i="47"/>
  <c r="N123" i="47"/>
  <c r="O123" i="47"/>
  <c r="P123" i="47"/>
  <c r="Q123" i="47"/>
  <c r="R123" i="47"/>
  <c r="J92" i="47"/>
  <c r="K92" i="47"/>
  <c r="L92" i="47"/>
  <c r="M92" i="47"/>
  <c r="N92" i="47"/>
  <c r="O92" i="47"/>
  <c r="P92" i="47"/>
  <c r="Q92" i="47"/>
  <c r="R92" i="47"/>
  <c r="J61" i="47"/>
  <c r="K61" i="47"/>
  <c r="L61" i="47"/>
  <c r="M61" i="47"/>
  <c r="N61" i="47"/>
  <c r="O61" i="47"/>
  <c r="P61" i="47"/>
  <c r="Q61" i="47"/>
  <c r="R61" i="47"/>
  <c r="H9" i="14" l="1"/>
  <c r="N16" i="14"/>
  <c r="P9" i="14"/>
  <c r="L9" i="14"/>
  <c r="K16" i="14"/>
  <c r="J9" i="14"/>
  <c r="M9" i="14"/>
  <c r="M16" i="14"/>
  <c r="J3" i="47"/>
  <c r="K3" i="47"/>
  <c r="L3" i="47"/>
  <c r="M3" i="47"/>
  <c r="N3" i="47"/>
  <c r="O3" i="47"/>
  <c r="P3" i="47"/>
  <c r="Q3" i="47"/>
  <c r="R3" i="47"/>
  <c r="J4" i="47"/>
  <c r="K4" i="47"/>
  <c r="L4" i="47"/>
  <c r="M4" i="47"/>
  <c r="N4" i="47"/>
  <c r="O4" i="47"/>
  <c r="P4" i="47"/>
  <c r="Q4" i="47"/>
  <c r="R4" i="47"/>
  <c r="J5" i="47"/>
  <c r="K5" i="47"/>
  <c r="L5" i="47"/>
  <c r="M5" i="47"/>
  <c r="N5" i="47"/>
  <c r="O5" i="47"/>
  <c r="P5" i="47"/>
  <c r="Q5" i="47"/>
  <c r="R5" i="47"/>
  <c r="J6" i="47"/>
  <c r="K6" i="47"/>
  <c r="L6" i="47"/>
  <c r="M6" i="47"/>
  <c r="N6" i="47"/>
  <c r="O6" i="47"/>
  <c r="P6" i="47"/>
  <c r="Q6" i="47"/>
  <c r="R6" i="47"/>
  <c r="J7" i="47"/>
  <c r="K7" i="47"/>
  <c r="L7" i="47"/>
  <c r="M7" i="47"/>
  <c r="N7" i="47"/>
  <c r="O7" i="47"/>
  <c r="P7" i="47"/>
  <c r="Q7" i="47"/>
  <c r="R7" i="47"/>
  <c r="J8" i="47"/>
  <c r="J8" i="96" s="1"/>
  <c r="K8" i="47"/>
  <c r="K8" i="96" s="1"/>
  <c r="L8" i="47"/>
  <c r="L8" i="96" s="1"/>
  <c r="M8" i="47"/>
  <c r="M8" i="96" s="1"/>
  <c r="N8" i="47"/>
  <c r="N8" i="96" s="1"/>
  <c r="O8" i="47"/>
  <c r="O8" i="96" s="1"/>
  <c r="P8" i="47"/>
  <c r="P8" i="96" s="1"/>
  <c r="Q8" i="47"/>
  <c r="Q8" i="96" s="1"/>
  <c r="R8" i="47"/>
  <c r="R8" i="96" s="1"/>
  <c r="J9" i="47"/>
  <c r="J9" i="96" s="1"/>
  <c r="K9" i="47"/>
  <c r="K9" i="96" s="1"/>
  <c r="L9" i="47"/>
  <c r="L9" i="96" s="1"/>
  <c r="M9" i="47"/>
  <c r="M9" i="96" s="1"/>
  <c r="N9" i="47"/>
  <c r="N9" i="96" s="1"/>
  <c r="O9" i="47"/>
  <c r="O9" i="96" s="1"/>
  <c r="P9" i="47"/>
  <c r="P9" i="96" s="1"/>
  <c r="Q9" i="47"/>
  <c r="Q9" i="96" s="1"/>
  <c r="R9" i="47"/>
  <c r="R9" i="96" s="1"/>
  <c r="J10" i="47"/>
  <c r="J10" i="96" s="1"/>
  <c r="K10" i="47"/>
  <c r="K10" i="96" s="1"/>
  <c r="L10" i="47"/>
  <c r="L10" i="96" s="1"/>
  <c r="M10" i="47"/>
  <c r="M10" i="96" s="1"/>
  <c r="N10" i="47"/>
  <c r="N10" i="96" s="1"/>
  <c r="O10" i="47"/>
  <c r="O10" i="96" s="1"/>
  <c r="P10" i="47"/>
  <c r="P10" i="96" s="1"/>
  <c r="Q10" i="47"/>
  <c r="Q10" i="96" s="1"/>
  <c r="R10" i="47"/>
  <c r="R10" i="96" s="1"/>
  <c r="J11" i="47"/>
  <c r="K11" i="47"/>
  <c r="L11" i="47"/>
  <c r="M11" i="47"/>
  <c r="N11" i="47"/>
  <c r="O11" i="47"/>
  <c r="P11" i="47"/>
  <c r="Q11" i="47"/>
  <c r="R11" i="47"/>
  <c r="J12" i="47"/>
  <c r="K12" i="47"/>
  <c r="L12" i="47"/>
  <c r="M12" i="47"/>
  <c r="N12" i="47"/>
  <c r="O12" i="47"/>
  <c r="P12" i="47"/>
  <c r="Q12" i="47"/>
  <c r="R12" i="47"/>
  <c r="J13" i="47"/>
  <c r="K13" i="47"/>
  <c r="L13" i="47"/>
  <c r="M13" i="47"/>
  <c r="N13" i="47"/>
  <c r="O13" i="47"/>
  <c r="P13" i="47"/>
  <c r="Q13" i="47"/>
  <c r="R13" i="47"/>
  <c r="J14" i="47"/>
  <c r="K14" i="47"/>
  <c r="L14" i="47"/>
  <c r="M14" i="47"/>
  <c r="N14" i="47"/>
  <c r="O14" i="47"/>
  <c r="P14" i="47"/>
  <c r="Q14" i="47"/>
  <c r="R14" i="47"/>
  <c r="J15" i="47"/>
  <c r="K15" i="47"/>
  <c r="L15" i="47"/>
  <c r="M15" i="47"/>
  <c r="N15" i="47"/>
  <c r="O15" i="47"/>
  <c r="P15" i="47"/>
  <c r="Q15" i="47"/>
  <c r="R15" i="47"/>
  <c r="J16" i="47"/>
  <c r="K16" i="47"/>
  <c r="L16" i="47"/>
  <c r="M16" i="47"/>
  <c r="N16" i="47"/>
  <c r="O16" i="47"/>
  <c r="P16" i="47"/>
  <c r="Q16" i="47"/>
  <c r="R16" i="47"/>
  <c r="J17" i="47"/>
  <c r="K17" i="47"/>
  <c r="L17" i="47"/>
  <c r="M17" i="47"/>
  <c r="N17" i="47"/>
  <c r="O17" i="47"/>
  <c r="P17" i="47"/>
  <c r="Q17" i="47"/>
  <c r="R17" i="47"/>
  <c r="J18" i="47"/>
  <c r="K18" i="47"/>
  <c r="L18" i="47"/>
  <c r="M18" i="47"/>
  <c r="N18" i="47"/>
  <c r="O18" i="47"/>
  <c r="P18" i="47"/>
  <c r="Q18" i="47"/>
  <c r="R18" i="47"/>
  <c r="J19" i="47"/>
  <c r="K19" i="47"/>
  <c r="L19" i="47"/>
  <c r="M19" i="47"/>
  <c r="N19" i="47"/>
  <c r="O19" i="47"/>
  <c r="P19" i="47"/>
  <c r="Q19" i="47"/>
  <c r="R19" i="47"/>
  <c r="J20" i="47"/>
  <c r="J20" i="96" s="1"/>
  <c r="K20" i="47"/>
  <c r="K20" i="96" s="1"/>
  <c r="L20" i="47"/>
  <c r="L20" i="96" s="1"/>
  <c r="M20" i="47"/>
  <c r="M20" i="96" s="1"/>
  <c r="N20" i="47"/>
  <c r="N20" i="96" s="1"/>
  <c r="O20" i="47"/>
  <c r="O20" i="96" s="1"/>
  <c r="P20" i="47"/>
  <c r="P20" i="96" s="1"/>
  <c r="Q20" i="47"/>
  <c r="Q20" i="96" s="1"/>
  <c r="R20" i="47"/>
  <c r="R20" i="96" s="1"/>
  <c r="J21" i="47"/>
  <c r="J21" i="96" s="1"/>
  <c r="K21" i="47"/>
  <c r="K21" i="96" s="1"/>
  <c r="L21" i="47"/>
  <c r="L21" i="96" s="1"/>
  <c r="M21" i="47"/>
  <c r="M21" i="96" s="1"/>
  <c r="N21" i="47"/>
  <c r="N21" i="96" s="1"/>
  <c r="O21" i="47"/>
  <c r="O21" i="96" s="1"/>
  <c r="P21" i="47"/>
  <c r="P21" i="96" s="1"/>
  <c r="Q21" i="47"/>
  <c r="Q21" i="96" s="1"/>
  <c r="R21" i="47"/>
  <c r="R21" i="96" s="1"/>
  <c r="J22" i="47"/>
  <c r="J22" i="96" s="1"/>
  <c r="K22" i="47"/>
  <c r="K22" i="96" s="1"/>
  <c r="L22" i="47"/>
  <c r="L22" i="96" s="1"/>
  <c r="M22" i="47"/>
  <c r="M22" i="96" s="1"/>
  <c r="N22" i="47"/>
  <c r="N22" i="96" s="1"/>
  <c r="O22" i="47"/>
  <c r="O22" i="96" s="1"/>
  <c r="P22" i="47"/>
  <c r="P22" i="96" s="1"/>
  <c r="Q22" i="47"/>
  <c r="Q22" i="96" s="1"/>
  <c r="R22" i="47"/>
  <c r="R22" i="96" s="1"/>
  <c r="J23" i="47"/>
  <c r="K23" i="47"/>
  <c r="L23" i="47"/>
  <c r="M23" i="47"/>
  <c r="N23" i="47"/>
  <c r="O23" i="47"/>
  <c r="P23" i="47"/>
  <c r="Q23" i="47"/>
  <c r="R23" i="47"/>
  <c r="J24" i="47"/>
  <c r="K24" i="47"/>
  <c r="L24" i="47"/>
  <c r="M24" i="47"/>
  <c r="N24" i="47"/>
  <c r="O24" i="47"/>
  <c r="P24" i="47"/>
  <c r="Q24" i="47"/>
  <c r="R24" i="47"/>
  <c r="J25" i="47"/>
  <c r="K25" i="47"/>
  <c r="L25" i="47"/>
  <c r="M25" i="47"/>
  <c r="N25" i="47"/>
  <c r="O25" i="47"/>
  <c r="P25" i="47"/>
  <c r="Q25" i="47"/>
  <c r="R25" i="47"/>
  <c r="J26" i="47"/>
  <c r="K26" i="47"/>
  <c r="L26" i="47"/>
  <c r="M26" i="47"/>
  <c r="N26" i="47"/>
  <c r="O26" i="47"/>
  <c r="P26" i="47"/>
  <c r="Q26" i="47"/>
  <c r="R26" i="47"/>
  <c r="J27" i="47"/>
  <c r="J27" i="96" s="1"/>
  <c r="K27" i="47"/>
  <c r="K27" i="96" s="1"/>
  <c r="L27" i="47"/>
  <c r="L27" i="96" s="1"/>
  <c r="M27" i="47"/>
  <c r="M27" i="96" s="1"/>
  <c r="N27" i="47"/>
  <c r="N27" i="96" s="1"/>
  <c r="O27" i="47"/>
  <c r="O27" i="96" s="1"/>
  <c r="P27" i="47"/>
  <c r="P27" i="96" s="1"/>
  <c r="Q27" i="47"/>
  <c r="Q27" i="96" s="1"/>
  <c r="R27" i="47"/>
  <c r="R27" i="96" s="1"/>
  <c r="L28" i="47" l="1"/>
  <c r="Q28" i="47"/>
  <c r="R28" i="47"/>
  <c r="P28" i="47"/>
  <c r="N28" i="47"/>
  <c r="M28" i="47"/>
  <c r="O28" i="47"/>
  <c r="K28" i="47"/>
  <c r="J28" i="47"/>
  <c r="BK30" i="68"/>
  <c r="BJ30" i="68"/>
  <c r="BI30" i="68"/>
  <c r="BH30" i="68"/>
  <c r="BG30" i="68"/>
  <c r="BF30" i="68"/>
  <c r="BE30" i="68"/>
  <c r="BD30" i="68"/>
  <c r="BC30" i="68"/>
  <c r="BB30" i="68"/>
  <c r="BA30" i="68"/>
  <c r="BK29" i="68"/>
  <c r="BJ29" i="68"/>
  <c r="BI29" i="68"/>
  <c r="BH29" i="68"/>
  <c r="BG29" i="68"/>
  <c r="BF29" i="68"/>
  <c r="BE29" i="68"/>
  <c r="BD29" i="68"/>
  <c r="BC29" i="68"/>
  <c r="BB29" i="68"/>
  <c r="BA29" i="68"/>
  <c r="BK28" i="68"/>
  <c r="BJ28" i="68"/>
  <c r="BI28" i="68"/>
  <c r="BH28" i="68"/>
  <c r="BG28" i="68"/>
  <c r="BF28" i="68"/>
  <c r="BE28" i="68"/>
  <c r="BD28" i="68"/>
  <c r="BC28" i="68"/>
  <c r="BB28" i="68"/>
  <c r="BA28" i="68"/>
  <c r="BK23" i="68"/>
  <c r="BJ23" i="68"/>
  <c r="BI23" i="68"/>
  <c r="BH23" i="68"/>
  <c r="BG23" i="68"/>
  <c r="BF23" i="68"/>
  <c r="BE23" i="68"/>
  <c r="BD23" i="68"/>
  <c r="BC23" i="68"/>
  <c r="BB23" i="68"/>
  <c r="BA23" i="68"/>
  <c r="BK22" i="68"/>
  <c r="BJ22" i="68"/>
  <c r="BI22" i="68"/>
  <c r="BH22" i="68"/>
  <c r="BG22" i="68"/>
  <c r="BF22" i="68"/>
  <c r="BE22" i="68"/>
  <c r="BD22" i="68"/>
  <c r="BC22" i="68"/>
  <c r="BB22" i="68"/>
  <c r="BA22" i="68"/>
  <c r="BK21" i="68"/>
  <c r="BJ21" i="68"/>
  <c r="BI21" i="68"/>
  <c r="BH21" i="68"/>
  <c r="BG21" i="68"/>
  <c r="BF21" i="68"/>
  <c r="BE21" i="68"/>
  <c r="BD21" i="68"/>
  <c r="BC21" i="68"/>
  <c r="BB21" i="68"/>
  <c r="BA21" i="68"/>
  <c r="AW19" i="68"/>
  <c r="AW26" i="68" s="1"/>
  <c r="AX19" i="68"/>
  <c r="AX26" i="68" s="1"/>
  <c r="BE19" i="68"/>
  <c r="BE26" i="68" s="1"/>
  <c r="BF19" i="68"/>
  <c r="BF26" i="68" s="1"/>
  <c r="BK16" i="68"/>
  <c r="BJ16" i="68"/>
  <c r="BI16" i="68"/>
  <c r="BH16" i="68"/>
  <c r="BG16" i="68"/>
  <c r="BF16" i="68"/>
  <c r="BE16" i="68"/>
  <c r="BD16" i="68"/>
  <c r="BC16" i="68"/>
  <c r="BB16" i="68"/>
  <c r="BA16" i="68"/>
  <c r="AZ16" i="68"/>
  <c r="AY16" i="68"/>
  <c r="AX16" i="68"/>
  <c r="AW16" i="68"/>
  <c r="AV16" i="68"/>
  <c r="BK15" i="68"/>
  <c r="BJ15" i="68"/>
  <c r="BI15" i="68"/>
  <c r="BH15" i="68"/>
  <c r="BG15" i="68"/>
  <c r="BF15" i="68"/>
  <c r="BE15" i="68"/>
  <c r="BD15" i="68"/>
  <c r="BC15" i="68"/>
  <c r="BB15" i="68"/>
  <c r="BA15" i="68"/>
  <c r="AZ15" i="68"/>
  <c r="AY15" i="68"/>
  <c r="AX15" i="68"/>
  <c r="AW15" i="68"/>
  <c r="AV15" i="68"/>
  <c r="BK14" i="68"/>
  <c r="BJ14" i="68"/>
  <c r="BI14" i="68"/>
  <c r="BH14" i="68"/>
  <c r="BG14" i="68"/>
  <c r="BF14" i="68"/>
  <c r="BE14" i="68"/>
  <c r="BD14" i="68"/>
  <c r="BC14" i="68"/>
  <c r="BB14" i="68"/>
  <c r="BA14" i="68"/>
  <c r="AW9" i="68"/>
  <c r="AX9" i="68"/>
  <c r="AY9" i="68"/>
  <c r="AY19" i="68" s="1"/>
  <c r="AY26" i="68" s="1"/>
  <c r="AZ9" i="68"/>
  <c r="AZ19" i="68" s="1"/>
  <c r="AZ26" i="68" s="1"/>
  <c r="BA9" i="68"/>
  <c r="BA19" i="68" s="1"/>
  <c r="BA26" i="68" s="1"/>
  <c r="BB9" i="68"/>
  <c r="BB19" i="68" s="1"/>
  <c r="BB26" i="68" s="1"/>
  <c r="BC9" i="68"/>
  <c r="BC19" i="68" s="1"/>
  <c r="BC26" i="68" s="1"/>
  <c r="BD9" i="68"/>
  <c r="BD19" i="68" s="1"/>
  <c r="BD26" i="68" s="1"/>
  <c r="BE9" i="68"/>
  <c r="BF9" i="68"/>
  <c r="BG9" i="68"/>
  <c r="BG19" i="68" s="1"/>
  <c r="BG26" i="68" s="1"/>
  <c r="BH9" i="68"/>
  <c r="BH19" i="68" s="1"/>
  <c r="BH26" i="68" s="1"/>
  <c r="BI9" i="68"/>
  <c r="BI19" i="68" s="1"/>
  <c r="BI26" i="68" s="1"/>
  <c r="BJ9" i="68"/>
  <c r="BJ19" i="68" s="1"/>
  <c r="BJ26" i="68" s="1"/>
  <c r="BK9" i="68"/>
  <c r="BK19" i="68" s="1"/>
  <c r="BK26" i="68" s="1"/>
  <c r="AV9" i="68"/>
  <c r="AV19" i="68" s="1"/>
  <c r="AV26" i="68" s="1"/>
  <c r="AU30" i="68" l="1"/>
  <c r="Q6" i="77" s="1"/>
  <c r="Q66" i="77" s="1"/>
  <c r="Q67" i="77" s="1"/>
  <c r="AT30" i="68"/>
  <c r="P6" i="77" s="1"/>
  <c r="P66" i="77" s="1"/>
  <c r="P67" i="77" s="1"/>
  <c r="AS30" i="68"/>
  <c r="O6" i="77" s="1"/>
  <c r="O66" i="77" s="1"/>
  <c r="O67" i="77" s="1"/>
  <c r="AR30" i="68"/>
  <c r="N6" i="77" s="1"/>
  <c r="N66" i="77" s="1"/>
  <c r="N67" i="77" s="1"/>
  <c r="AQ30" i="68"/>
  <c r="M6" i="77" s="1"/>
  <c r="M66" i="77" s="1"/>
  <c r="M67" i="77" s="1"/>
  <c r="AP30" i="68"/>
  <c r="L6" i="77" s="1"/>
  <c r="L66" i="77" s="1"/>
  <c r="L67" i="77" s="1"/>
  <c r="AO30" i="68"/>
  <c r="K6" i="77" s="1"/>
  <c r="K66" i="77" s="1"/>
  <c r="K67" i="77" s="1"/>
  <c r="AN30" i="68"/>
  <c r="J6" i="77" s="1"/>
  <c r="J66" i="77" s="1"/>
  <c r="J67" i="77" s="1"/>
  <c r="AM30" i="68"/>
  <c r="I6" i="77" s="1"/>
  <c r="I66" i="77" s="1"/>
  <c r="I67" i="77" s="1"/>
  <c r="AL30" i="68"/>
  <c r="H6" i="77" s="1"/>
  <c r="H66" i="77" s="1"/>
  <c r="H67" i="77" s="1"/>
  <c r="AU29" i="68"/>
  <c r="Q5" i="77" s="1"/>
  <c r="AT29" i="68"/>
  <c r="P5" i="77" s="1"/>
  <c r="AS29" i="68"/>
  <c r="O5" i="77" s="1"/>
  <c r="AR29" i="68"/>
  <c r="N5" i="77" s="1"/>
  <c r="AQ29" i="68"/>
  <c r="M5" i="77" s="1"/>
  <c r="AP29" i="68"/>
  <c r="L5" i="77" s="1"/>
  <c r="AO29" i="68"/>
  <c r="K5" i="77" s="1"/>
  <c r="AN29" i="68"/>
  <c r="J5" i="77" s="1"/>
  <c r="AM29" i="68"/>
  <c r="I5" i="77" s="1"/>
  <c r="AL29" i="68"/>
  <c r="H5" i="77" s="1"/>
  <c r="AU28" i="68"/>
  <c r="Q4" i="77" s="1"/>
  <c r="AT28" i="68"/>
  <c r="P4" i="77" s="1"/>
  <c r="AS28" i="68"/>
  <c r="O4" i="77" s="1"/>
  <c r="AR28" i="68"/>
  <c r="N4" i="77" s="1"/>
  <c r="AQ28" i="68"/>
  <c r="M4" i="77" s="1"/>
  <c r="AP28" i="68"/>
  <c r="L4" i="77" s="1"/>
  <c r="AO28" i="68"/>
  <c r="K4" i="77" s="1"/>
  <c r="AN28" i="68"/>
  <c r="J4" i="77" s="1"/>
  <c r="AM28" i="68"/>
  <c r="I4" i="77" s="1"/>
  <c r="AL28" i="68"/>
  <c r="H4" i="77" s="1"/>
  <c r="AU16" i="68"/>
  <c r="Q9" i="74" s="1"/>
  <c r="Q84" i="74" s="1"/>
  <c r="Q85" i="74" s="1"/>
  <c r="AT16" i="68"/>
  <c r="P9" i="74" s="1"/>
  <c r="P84" i="74" s="1"/>
  <c r="P85" i="74" s="1"/>
  <c r="AS16" i="68"/>
  <c r="O9" i="74" s="1"/>
  <c r="O84" i="74" s="1"/>
  <c r="O85" i="74" s="1"/>
  <c r="AR16" i="68"/>
  <c r="N9" i="74" s="1"/>
  <c r="N84" i="74" s="1"/>
  <c r="N85" i="74" s="1"/>
  <c r="AQ16" i="68"/>
  <c r="M9" i="74" s="1"/>
  <c r="M84" i="74" s="1"/>
  <c r="M85" i="74" s="1"/>
  <c r="AP16" i="68"/>
  <c r="L9" i="74" s="1"/>
  <c r="L84" i="74" s="1"/>
  <c r="L85" i="74" s="1"/>
  <c r="AO16" i="68"/>
  <c r="K9" i="74" s="1"/>
  <c r="K84" i="74" s="1"/>
  <c r="K85" i="74" s="1"/>
  <c r="AN16" i="68"/>
  <c r="J9" i="74" s="1"/>
  <c r="J84" i="74" s="1"/>
  <c r="J85" i="74" s="1"/>
  <c r="AM16" i="68"/>
  <c r="I9" i="74" s="1"/>
  <c r="I84" i="74" s="1"/>
  <c r="I85" i="74" s="1"/>
  <c r="AL16" i="68"/>
  <c r="H9" i="74" s="1"/>
  <c r="H84" i="74" s="1"/>
  <c r="H85" i="74" s="1"/>
  <c r="AK16" i="68"/>
  <c r="G9" i="74" s="1"/>
  <c r="G84" i="74" s="1"/>
  <c r="G85" i="74" s="1"/>
  <c r="AJ16" i="68"/>
  <c r="F9" i="74" s="1"/>
  <c r="F84" i="74" s="1"/>
  <c r="F85" i="74" s="1"/>
  <c r="AI16" i="68"/>
  <c r="E9" i="74" s="1"/>
  <c r="E84" i="74" s="1"/>
  <c r="E85" i="74" s="1"/>
  <c r="AH16" i="68"/>
  <c r="D9" i="74" s="1"/>
  <c r="D84" i="74" s="1"/>
  <c r="D85" i="74" s="1"/>
  <c r="AG16" i="68"/>
  <c r="C9" i="74" s="1"/>
  <c r="AU15" i="68"/>
  <c r="Q8" i="74" s="1"/>
  <c r="Q78" i="74" s="1"/>
  <c r="Q79" i="74" s="1"/>
  <c r="AT15" i="68"/>
  <c r="P8" i="74" s="1"/>
  <c r="P78" i="74" s="1"/>
  <c r="P79" i="74" s="1"/>
  <c r="AS15" i="68"/>
  <c r="O8" i="74" s="1"/>
  <c r="O78" i="74" s="1"/>
  <c r="O79" i="74" s="1"/>
  <c r="AR15" i="68"/>
  <c r="N8" i="74" s="1"/>
  <c r="N78" i="74" s="1"/>
  <c r="N79" i="74" s="1"/>
  <c r="AQ15" i="68"/>
  <c r="M8" i="74" s="1"/>
  <c r="M78" i="74" s="1"/>
  <c r="M79" i="74" s="1"/>
  <c r="AP15" i="68"/>
  <c r="L8" i="74" s="1"/>
  <c r="L78" i="74" s="1"/>
  <c r="L79" i="74" s="1"/>
  <c r="AO15" i="68"/>
  <c r="K8" i="74" s="1"/>
  <c r="K78" i="74" s="1"/>
  <c r="K79" i="74" s="1"/>
  <c r="AN15" i="68"/>
  <c r="J8" i="74" s="1"/>
  <c r="J78" i="74" s="1"/>
  <c r="J79" i="74" s="1"/>
  <c r="AM15" i="68"/>
  <c r="I8" i="74" s="1"/>
  <c r="I78" i="74" s="1"/>
  <c r="I79" i="74" s="1"/>
  <c r="AL15" i="68"/>
  <c r="H8" i="74" s="1"/>
  <c r="H78" i="74" s="1"/>
  <c r="H79" i="74" s="1"/>
  <c r="AK15" i="68"/>
  <c r="G8" i="74" s="1"/>
  <c r="G78" i="74" s="1"/>
  <c r="G79" i="74" s="1"/>
  <c r="AJ15" i="68"/>
  <c r="F8" i="74" s="1"/>
  <c r="F78" i="74" s="1"/>
  <c r="F79" i="74" s="1"/>
  <c r="AI15" i="68"/>
  <c r="E8" i="74" s="1"/>
  <c r="E78" i="74" s="1"/>
  <c r="E79" i="74" s="1"/>
  <c r="AH15" i="68"/>
  <c r="D8" i="74" s="1"/>
  <c r="D78" i="74" s="1"/>
  <c r="D79" i="74" s="1"/>
  <c r="AG15" i="68"/>
  <c r="C8" i="74" s="1"/>
  <c r="AU23" i="68"/>
  <c r="Q6" i="76" s="1"/>
  <c r="Q66" i="76" s="1"/>
  <c r="Q67" i="76" s="1"/>
  <c r="AT23" i="68"/>
  <c r="P6" i="76" s="1"/>
  <c r="P66" i="76" s="1"/>
  <c r="P67" i="76" s="1"/>
  <c r="AS23" i="68"/>
  <c r="O6" i="76" s="1"/>
  <c r="O66" i="76" s="1"/>
  <c r="O67" i="76" s="1"/>
  <c r="AR23" i="68"/>
  <c r="N6" i="76" s="1"/>
  <c r="N66" i="76" s="1"/>
  <c r="N67" i="76" s="1"/>
  <c r="AQ23" i="68"/>
  <c r="M6" i="76" s="1"/>
  <c r="M66" i="76" s="1"/>
  <c r="M67" i="76" s="1"/>
  <c r="AP23" i="68"/>
  <c r="L6" i="76" s="1"/>
  <c r="L66" i="76" s="1"/>
  <c r="L67" i="76" s="1"/>
  <c r="AO23" i="68"/>
  <c r="K6" i="76" s="1"/>
  <c r="K66" i="76" s="1"/>
  <c r="K67" i="76" s="1"/>
  <c r="AN23" i="68"/>
  <c r="J6" i="76" s="1"/>
  <c r="J66" i="76" s="1"/>
  <c r="J67" i="76" s="1"/>
  <c r="AM23" i="68"/>
  <c r="I6" i="76" s="1"/>
  <c r="I66" i="76" s="1"/>
  <c r="I67" i="76" s="1"/>
  <c r="AL23" i="68"/>
  <c r="H6" i="76" s="1"/>
  <c r="H66" i="76" s="1"/>
  <c r="H67" i="76" s="1"/>
  <c r="AU22" i="68"/>
  <c r="Q5" i="76" s="1"/>
  <c r="AT22" i="68"/>
  <c r="P5" i="76" s="1"/>
  <c r="AS22" i="68"/>
  <c r="O5" i="76" s="1"/>
  <c r="AR22" i="68"/>
  <c r="N5" i="76" s="1"/>
  <c r="AQ22" i="68"/>
  <c r="M5" i="76" s="1"/>
  <c r="AP22" i="68"/>
  <c r="L5" i="76" s="1"/>
  <c r="AO22" i="68"/>
  <c r="K5" i="76" s="1"/>
  <c r="AN22" i="68"/>
  <c r="J5" i="76" s="1"/>
  <c r="AM22" i="68"/>
  <c r="I5" i="76" s="1"/>
  <c r="AL22" i="68"/>
  <c r="H5" i="76" s="1"/>
  <c r="AU21" i="68"/>
  <c r="Q4" i="76" s="1"/>
  <c r="AT21" i="68"/>
  <c r="P4" i="76" s="1"/>
  <c r="AS21" i="68"/>
  <c r="O4" i="76" s="1"/>
  <c r="AR21" i="68"/>
  <c r="N4" i="76" s="1"/>
  <c r="AQ21" i="68"/>
  <c r="M4" i="76" s="1"/>
  <c r="AP21" i="68"/>
  <c r="L4" i="76" s="1"/>
  <c r="AO21" i="68"/>
  <c r="K4" i="76" s="1"/>
  <c r="AN21" i="68"/>
  <c r="J4" i="76" s="1"/>
  <c r="AM21" i="68"/>
  <c r="I4" i="76" s="1"/>
  <c r="AL21" i="68"/>
  <c r="H4" i="76" s="1"/>
  <c r="AU14" i="68"/>
  <c r="Q7" i="74" s="1"/>
  <c r="Q72" i="74" s="1"/>
  <c r="Q73" i="74" s="1"/>
  <c r="AT14" i="68"/>
  <c r="P7" i="74" s="1"/>
  <c r="P72" i="74" s="1"/>
  <c r="P73" i="74" s="1"/>
  <c r="AS14" i="68"/>
  <c r="O7" i="74" s="1"/>
  <c r="O72" i="74" s="1"/>
  <c r="O73" i="74" s="1"/>
  <c r="AR14" i="68"/>
  <c r="N7" i="74" s="1"/>
  <c r="N72" i="74" s="1"/>
  <c r="N73" i="74" s="1"/>
  <c r="AQ14" i="68"/>
  <c r="M7" i="74" s="1"/>
  <c r="M72" i="74" s="1"/>
  <c r="M73" i="74" s="1"/>
  <c r="AP14" i="68"/>
  <c r="L7" i="74" s="1"/>
  <c r="L72" i="74" s="1"/>
  <c r="L73" i="74" s="1"/>
  <c r="AO14" i="68"/>
  <c r="K7" i="74" s="1"/>
  <c r="K72" i="74" s="1"/>
  <c r="K73" i="74" s="1"/>
  <c r="AN14" i="68"/>
  <c r="J7" i="74" s="1"/>
  <c r="J72" i="74" s="1"/>
  <c r="J73" i="74" s="1"/>
  <c r="AM14" i="68"/>
  <c r="I7" i="74" s="1"/>
  <c r="I72" i="74" s="1"/>
  <c r="I73" i="74" s="1"/>
  <c r="AL14" i="68"/>
  <c r="H7" i="74" s="1"/>
  <c r="H72" i="74" s="1"/>
  <c r="H73" i="74" s="1"/>
  <c r="AH26" i="68"/>
  <c r="AI26" i="68"/>
  <c r="AJ26" i="68"/>
  <c r="AK26" i="68"/>
  <c r="AL26" i="68"/>
  <c r="AM26" i="68"/>
  <c r="AN26" i="68"/>
  <c r="AO26" i="68"/>
  <c r="AP26" i="68"/>
  <c r="AQ26" i="68"/>
  <c r="AR26" i="68"/>
  <c r="AS26" i="68"/>
  <c r="AT26" i="68"/>
  <c r="AU26" i="68"/>
  <c r="AG26" i="68"/>
  <c r="AH19" i="68"/>
  <c r="AI19" i="68"/>
  <c r="AJ19" i="68"/>
  <c r="AK19" i="68"/>
  <c r="AL19" i="68"/>
  <c r="AM19" i="68"/>
  <c r="AN19" i="68"/>
  <c r="AO19" i="68"/>
  <c r="AP19" i="68"/>
  <c r="AQ19" i="68"/>
  <c r="AR19" i="68"/>
  <c r="AS19" i="68"/>
  <c r="AT19" i="68"/>
  <c r="AU19" i="68"/>
  <c r="AG19" i="68"/>
  <c r="AH9" i="68"/>
  <c r="F2" i="47" s="1"/>
  <c r="AI9" i="68"/>
  <c r="G2" i="47" s="1"/>
  <c r="AJ9" i="68"/>
  <c r="H2" i="47" s="1"/>
  <c r="AK9" i="68"/>
  <c r="I2" i="47" s="1"/>
  <c r="AL9" i="68"/>
  <c r="J2" i="47" s="1"/>
  <c r="J2" i="99" s="1"/>
  <c r="AM9" i="68"/>
  <c r="K2" i="47" s="1"/>
  <c r="K2" i="99" s="1"/>
  <c r="AN9" i="68"/>
  <c r="L2" i="47" s="1"/>
  <c r="L2" i="99" s="1"/>
  <c r="AO9" i="68"/>
  <c r="M2" i="47" s="1"/>
  <c r="M2" i="99" s="1"/>
  <c r="AP9" i="68"/>
  <c r="N2" i="47" s="1"/>
  <c r="N2" i="99" s="1"/>
  <c r="AQ9" i="68"/>
  <c r="O2" i="47" s="1"/>
  <c r="O2" i="99" s="1"/>
  <c r="AR9" i="68"/>
  <c r="P2" i="47" s="1"/>
  <c r="P2" i="99" s="1"/>
  <c r="AS9" i="68"/>
  <c r="Q2" i="47" s="1"/>
  <c r="Q2" i="99" s="1"/>
  <c r="AT9" i="68"/>
  <c r="R2" i="47" s="1"/>
  <c r="R2" i="99" s="1"/>
  <c r="AU9" i="68"/>
  <c r="S2" i="47" s="1"/>
  <c r="AG9" i="68"/>
  <c r="E2" i="47" s="1"/>
  <c r="O27" i="68"/>
  <c r="P27" i="68"/>
  <c r="Q27" i="68"/>
  <c r="R27" i="68"/>
  <c r="S27" i="68"/>
  <c r="T27" i="68"/>
  <c r="U27" i="68"/>
  <c r="V27" i="68"/>
  <c r="W27" i="68"/>
  <c r="X27" i="68"/>
  <c r="Y27" i="68"/>
  <c r="Z27" i="68"/>
  <c r="AA27" i="68"/>
  <c r="AB27" i="68"/>
  <c r="AC27" i="68"/>
  <c r="AD27" i="68"/>
  <c r="AE27" i="68"/>
  <c r="AF27" i="68"/>
  <c r="BK27" i="68" s="1"/>
  <c r="T124" i="94" s="1"/>
  <c r="AF20" i="68"/>
  <c r="BK20" i="68" s="1"/>
  <c r="T93" i="94" s="1"/>
  <c r="AE20" i="68"/>
  <c r="AU20" i="68" s="1"/>
  <c r="Q3" i="76" s="1"/>
  <c r="AD20" i="68"/>
  <c r="AC20" i="68"/>
  <c r="AB20" i="68"/>
  <c r="BI20" i="68" s="1"/>
  <c r="R93" i="94" s="1"/>
  <c r="AA20" i="68"/>
  <c r="Z20" i="68"/>
  <c r="Y20" i="68"/>
  <c r="X20" i="68"/>
  <c r="W20" i="68"/>
  <c r="AQ20" i="68" s="1"/>
  <c r="V20" i="68"/>
  <c r="U20" i="68"/>
  <c r="T20" i="68"/>
  <c r="S20" i="68"/>
  <c r="R20" i="68"/>
  <c r="Q20" i="68"/>
  <c r="P20" i="68"/>
  <c r="O20" i="68"/>
  <c r="AM20" i="68" s="1"/>
  <c r="I3" i="76" s="1"/>
  <c r="D9" i="68"/>
  <c r="D19" i="68" s="1"/>
  <c r="D26" i="68" s="1"/>
  <c r="E9" i="68"/>
  <c r="E19" i="68" s="1"/>
  <c r="E26" i="68" s="1"/>
  <c r="F9" i="68"/>
  <c r="F19" i="68" s="1"/>
  <c r="F26" i="68" s="1"/>
  <c r="G9" i="68"/>
  <c r="G19" i="68" s="1"/>
  <c r="G26" i="68" s="1"/>
  <c r="H9" i="68"/>
  <c r="H19" i="68" s="1"/>
  <c r="H26" i="68" s="1"/>
  <c r="I9" i="68"/>
  <c r="I19" i="68" s="1"/>
  <c r="I26" i="68" s="1"/>
  <c r="J9" i="68"/>
  <c r="J19" i="68" s="1"/>
  <c r="J26" i="68" s="1"/>
  <c r="K9" i="68"/>
  <c r="K19" i="68" s="1"/>
  <c r="K26" i="68" s="1"/>
  <c r="L9" i="68"/>
  <c r="L19" i="68" s="1"/>
  <c r="L26" i="68" s="1"/>
  <c r="M9" i="68"/>
  <c r="M19" i="68" s="1"/>
  <c r="M26" i="68" s="1"/>
  <c r="N9" i="68"/>
  <c r="N19" i="68" s="1"/>
  <c r="N26" i="68" s="1"/>
  <c r="O9" i="68"/>
  <c r="O19" i="68" s="1"/>
  <c r="O26" i="68" s="1"/>
  <c r="P9" i="68"/>
  <c r="P19" i="68" s="1"/>
  <c r="P26" i="68" s="1"/>
  <c r="Q9" i="68"/>
  <c r="Q19" i="68" s="1"/>
  <c r="Q26" i="68" s="1"/>
  <c r="R9" i="68"/>
  <c r="R19" i="68" s="1"/>
  <c r="R26" i="68" s="1"/>
  <c r="S9" i="68"/>
  <c r="S19" i="68" s="1"/>
  <c r="S26" i="68" s="1"/>
  <c r="T9" i="68"/>
  <c r="T19" i="68" s="1"/>
  <c r="T26" i="68" s="1"/>
  <c r="U9" i="68"/>
  <c r="U19" i="68" s="1"/>
  <c r="U26" i="68" s="1"/>
  <c r="V9" i="68"/>
  <c r="V19" i="68" s="1"/>
  <c r="V26" i="68" s="1"/>
  <c r="W9" i="68"/>
  <c r="W19" i="68" s="1"/>
  <c r="W26" i="68" s="1"/>
  <c r="X9" i="68"/>
  <c r="X19" i="68" s="1"/>
  <c r="X26" i="68" s="1"/>
  <c r="Y9" i="68"/>
  <c r="Y19" i="68" s="1"/>
  <c r="Y26" i="68" s="1"/>
  <c r="Z9" i="68"/>
  <c r="Z19" i="68" s="1"/>
  <c r="Z26" i="68" s="1"/>
  <c r="AA9" i="68"/>
  <c r="AA19" i="68" s="1"/>
  <c r="AA26" i="68" s="1"/>
  <c r="AB9" i="68"/>
  <c r="AB19" i="68" s="1"/>
  <c r="AB26" i="68" s="1"/>
  <c r="AC9" i="68"/>
  <c r="AC19" i="68" s="1"/>
  <c r="AC26" i="68" s="1"/>
  <c r="AD9" i="68"/>
  <c r="AD19" i="68" s="1"/>
  <c r="AD26" i="68" s="1"/>
  <c r="AE9" i="68"/>
  <c r="AE19" i="68" s="1"/>
  <c r="AE26" i="68" s="1"/>
  <c r="AF9" i="68"/>
  <c r="AF19" i="68" s="1"/>
  <c r="AF26" i="68" s="1"/>
  <c r="C9" i="68"/>
  <c r="C19" i="68" s="1"/>
  <c r="C26" i="68" s="1"/>
  <c r="AF6" i="68"/>
  <c r="AF13" i="68" s="1"/>
  <c r="BK13" i="68" s="1"/>
  <c r="AE6" i="68"/>
  <c r="AE13" i="68" s="1"/>
  <c r="AF5" i="68"/>
  <c r="AF12" i="68" s="1"/>
  <c r="BK12" i="68" s="1"/>
  <c r="AE5" i="68"/>
  <c r="AE12" i="68" s="1"/>
  <c r="AU12" i="68" s="1"/>
  <c r="Q5" i="74" s="1"/>
  <c r="AF4" i="68"/>
  <c r="AF11" i="68" s="1"/>
  <c r="BK11" i="68" s="1"/>
  <c r="AE4" i="68"/>
  <c r="AE11" i="68" s="1"/>
  <c r="AD6" i="68"/>
  <c r="AD13" i="68" s="1"/>
  <c r="AC6" i="68"/>
  <c r="AC13" i="68" s="1"/>
  <c r="AD5" i="68"/>
  <c r="AD12" i="68" s="1"/>
  <c r="AC5" i="68"/>
  <c r="AC12" i="68" s="1"/>
  <c r="AD4" i="68"/>
  <c r="AD11" i="68" s="1"/>
  <c r="AC4" i="68"/>
  <c r="AB6" i="68"/>
  <c r="AB13" i="68" s="1"/>
  <c r="AA6" i="68"/>
  <c r="AA13" i="68" s="1"/>
  <c r="AB5" i="68"/>
  <c r="AA5" i="68"/>
  <c r="AA12" i="68" s="1"/>
  <c r="AB4" i="68"/>
  <c r="AB11" i="68" s="1"/>
  <c r="AA4" i="68"/>
  <c r="Z6" i="68"/>
  <c r="Z13" i="68" s="1"/>
  <c r="Y6" i="68"/>
  <c r="Y13" i="68" s="1"/>
  <c r="AR13" i="68" s="1"/>
  <c r="N6" i="74" s="1"/>
  <c r="N66" i="74" s="1"/>
  <c r="N67" i="74" s="1"/>
  <c r="Z5" i="68"/>
  <c r="Z12" i="68" s="1"/>
  <c r="Y5" i="68"/>
  <c r="Y12" i="68" s="1"/>
  <c r="Z4" i="68"/>
  <c r="Y4" i="68"/>
  <c r="Y11" i="68" s="1"/>
  <c r="X6" i="68"/>
  <c r="X13" i="68" s="1"/>
  <c r="W6" i="68"/>
  <c r="W13" i="68" s="1"/>
  <c r="X5" i="68"/>
  <c r="X12" i="68" s="1"/>
  <c r="W5" i="68"/>
  <c r="W12" i="68" s="1"/>
  <c r="AQ12" i="68" s="1"/>
  <c r="M5" i="74" s="1"/>
  <c r="X4" i="68"/>
  <c r="W4" i="68"/>
  <c r="V6" i="68"/>
  <c r="V13" i="68" s="1"/>
  <c r="U6" i="68"/>
  <c r="U13" i="68" s="1"/>
  <c r="V5" i="68"/>
  <c r="U5" i="68"/>
  <c r="U12" i="68" s="1"/>
  <c r="V4" i="68"/>
  <c r="V11" i="68" s="1"/>
  <c r="U4" i="68"/>
  <c r="U11" i="68" s="1"/>
  <c r="T6" i="68"/>
  <c r="T13" i="68" s="1"/>
  <c r="S6" i="68"/>
  <c r="S13" i="68" s="1"/>
  <c r="T5" i="68"/>
  <c r="T12" i="68" s="1"/>
  <c r="S5" i="68"/>
  <c r="T4" i="68"/>
  <c r="S4" i="68"/>
  <c r="S11" i="68" s="1"/>
  <c r="R6" i="68"/>
  <c r="R13" i="68" s="1"/>
  <c r="Q6" i="68"/>
  <c r="Q13" i="68" s="1"/>
  <c r="R5" i="68"/>
  <c r="R12" i="68" s="1"/>
  <c r="Q5" i="68"/>
  <c r="Q12" i="68" s="1"/>
  <c r="R4" i="68"/>
  <c r="R11" i="68" s="1"/>
  <c r="Q4" i="68"/>
  <c r="P6" i="68"/>
  <c r="P13" i="68" s="1"/>
  <c r="O6" i="68"/>
  <c r="O13" i="68" s="1"/>
  <c r="P5" i="68"/>
  <c r="P12" i="68" s="1"/>
  <c r="O5" i="68"/>
  <c r="O12" i="68" s="1"/>
  <c r="P4" i="68"/>
  <c r="P11" i="68" s="1"/>
  <c r="O4" i="68"/>
  <c r="O11" i="68" s="1"/>
  <c r="AO5" i="68" l="1"/>
  <c r="AP13" i="68"/>
  <c r="L6" i="74" s="1"/>
  <c r="L66" i="74" s="1"/>
  <c r="L67" i="74" s="1"/>
  <c r="AT13" i="68"/>
  <c r="P6" i="74" s="1"/>
  <c r="P66" i="74" s="1"/>
  <c r="P67" i="74" s="1"/>
  <c r="C84" i="74"/>
  <c r="C85" i="74" s="1"/>
  <c r="C78" i="74"/>
  <c r="C79" i="74" s="1"/>
  <c r="AO20" i="68"/>
  <c r="N70" i="94" s="1"/>
  <c r="BJ12" i="68"/>
  <c r="AN12" i="68"/>
  <c r="J5" i="74" s="1"/>
  <c r="J60" i="74" s="1"/>
  <c r="AO13" i="68"/>
  <c r="K6" i="74" s="1"/>
  <c r="K66" i="74" s="1"/>
  <c r="K67" i="74" s="1"/>
  <c r="AQ4" i="68"/>
  <c r="AR12" i="68"/>
  <c r="N5" i="74" s="1"/>
  <c r="N59" i="74" s="1"/>
  <c r="AP27" i="68"/>
  <c r="AQ13" i="68"/>
  <c r="M6" i="74" s="1"/>
  <c r="M66" i="74" s="1"/>
  <c r="M67" i="74" s="1"/>
  <c r="AT12" i="68"/>
  <c r="P5" i="74" s="1"/>
  <c r="P59" i="74" s="1"/>
  <c r="AU13" i="68"/>
  <c r="Q6" i="74" s="1"/>
  <c r="AU27" i="68"/>
  <c r="Q3" i="77" s="1"/>
  <c r="Q20" i="77" s="1"/>
  <c r="AQ27" i="68"/>
  <c r="BF5" i="68"/>
  <c r="BG13" i="68"/>
  <c r="BG20" i="68"/>
  <c r="P93" i="94" s="1"/>
  <c r="BI5" i="68"/>
  <c r="AS13" i="68"/>
  <c r="O6" i="74" s="1"/>
  <c r="O66" i="74" s="1"/>
  <c r="O67" i="74" s="1"/>
  <c r="AU5" i="68"/>
  <c r="BE13" i="68"/>
  <c r="BH12" i="68"/>
  <c r="BI13" i="68"/>
  <c r="AQ5" i="68"/>
  <c r="AP20" i="68"/>
  <c r="L3" i="76" s="1"/>
  <c r="AT20" i="68"/>
  <c r="R93" i="47" s="1"/>
  <c r="AR6" i="68"/>
  <c r="I44" i="100"/>
  <c r="I11" i="100" s="1"/>
  <c r="I48" i="100"/>
  <c r="I15" i="100" s="1"/>
  <c r="O50" i="100"/>
  <c r="O17" i="100" s="1"/>
  <c r="O46" i="100"/>
  <c r="O13" i="100" s="1"/>
  <c r="R44" i="100"/>
  <c r="R48" i="100"/>
  <c r="R15" i="100" s="1"/>
  <c r="P50" i="100"/>
  <c r="P17" i="100" s="1"/>
  <c r="P46" i="100"/>
  <c r="P13" i="100" s="1"/>
  <c r="K44" i="100"/>
  <c r="K48" i="100"/>
  <c r="K15" i="100" s="1"/>
  <c r="S44" i="100"/>
  <c r="S11" i="100" s="1"/>
  <c r="S48" i="100"/>
  <c r="S15" i="100" s="1"/>
  <c r="L49" i="100"/>
  <c r="L16" i="100" s="1"/>
  <c r="L45" i="100"/>
  <c r="L12" i="100" s="1"/>
  <c r="P44" i="100"/>
  <c r="P48" i="100"/>
  <c r="P15" i="100" s="1"/>
  <c r="Q44" i="100"/>
  <c r="Q48" i="100"/>
  <c r="Q15" i="100" s="1"/>
  <c r="J45" i="100"/>
  <c r="J12" i="100" s="1"/>
  <c r="J49" i="100"/>
  <c r="J16" i="100" s="1"/>
  <c r="J44" i="100"/>
  <c r="J48" i="100"/>
  <c r="J15" i="100" s="1"/>
  <c r="S49" i="100"/>
  <c r="S16" i="100" s="1"/>
  <c r="S45" i="100"/>
  <c r="S12" i="100" s="1"/>
  <c r="Q50" i="100"/>
  <c r="Q17" i="100" s="1"/>
  <c r="Q46" i="100"/>
  <c r="Q13" i="100" s="1"/>
  <c r="L44" i="100"/>
  <c r="L48" i="100"/>
  <c r="L15" i="100" s="1"/>
  <c r="M49" i="100"/>
  <c r="M16" i="100" s="1"/>
  <c r="M45" i="100"/>
  <c r="M12" i="100" s="1"/>
  <c r="H48" i="100"/>
  <c r="H15" i="100" s="1"/>
  <c r="H44" i="100"/>
  <c r="H11" i="100" s="1"/>
  <c r="N50" i="100"/>
  <c r="N17" i="100" s="1"/>
  <c r="N46" i="100"/>
  <c r="N13" i="100" s="1"/>
  <c r="R45" i="100"/>
  <c r="R12" i="100" s="1"/>
  <c r="R49" i="100"/>
  <c r="R16" i="100" s="1"/>
  <c r="K49" i="100"/>
  <c r="K16" i="100" s="1"/>
  <c r="K45" i="100"/>
  <c r="K12" i="100" s="1"/>
  <c r="J50" i="100"/>
  <c r="J17" i="100" s="1"/>
  <c r="J46" i="100"/>
  <c r="J13" i="100" s="1"/>
  <c r="R46" i="100"/>
  <c r="R13" i="100" s="1"/>
  <c r="R50" i="100"/>
  <c r="R17" i="100" s="1"/>
  <c r="M44" i="100"/>
  <c r="M48" i="100"/>
  <c r="M15" i="100" s="1"/>
  <c r="F49" i="100"/>
  <c r="F16" i="100" s="1"/>
  <c r="F45" i="100"/>
  <c r="F12" i="100" s="1"/>
  <c r="N49" i="100"/>
  <c r="N16" i="100" s="1"/>
  <c r="N45" i="100"/>
  <c r="N12" i="100" s="1"/>
  <c r="K46" i="100"/>
  <c r="K13" i="100" s="1"/>
  <c r="K50" i="100"/>
  <c r="K17" i="100" s="1"/>
  <c r="N44" i="100"/>
  <c r="N48" i="100"/>
  <c r="N15" i="100" s="1"/>
  <c r="M50" i="100"/>
  <c r="M17" i="100" s="1"/>
  <c r="M46" i="100"/>
  <c r="M13" i="100" s="1"/>
  <c r="S50" i="100"/>
  <c r="S17" i="100" s="1"/>
  <c r="S46" i="100"/>
  <c r="S13" i="100" s="1"/>
  <c r="F44" i="100"/>
  <c r="F11" i="100" s="1"/>
  <c r="F48" i="100"/>
  <c r="F15" i="100" s="1"/>
  <c r="G49" i="100"/>
  <c r="G16" i="100" s="1"/>
  <c r="G45" i="100"/>
  <c r="G12" i="100" s="1"/>
  <c r="O49" i="100"/>
  <c r="O16" i="100" s="1"/>
  <c r="O45" i="100"/>
  <c r="O12" i="100" s="1"/>
  <c r="L50" i="100"/>
  <c r="L17" i="100" s="1"/>
  <c r="L46" i="100"/>
  <c r="L13" i="100" s="1"/>
  <c r="G44" i="100"/>
  <c r="G11" i="100" s="1"/>
  <c r="G48" i="100"/>
  <c r="G15" i="100" s="1"/>
  <c r="O44" i="100"/>
  <c r="O48" i="100"/>
  <c r="O15" i="100" s="1"/>
  <c r="H49" i="100"/>
  <c r="H16" i="100" s="1"/>
  <c r="H45" i="100"/>
  <c r="H12" i="100" s="1"/>
  <c r="P49" i="100"/>
  <c r="P16" i="100" s="1"/>
  <c r="P45" i="100"/>
  <c r="P12" i="100" s="1"/>
  <c r="I49" i="100"/>
  <c r="I16" i="100" s="1"/>
  <c r="I45" i="100"/>
  <c r="I12" i="100" s="1"/>
  <c r="Q49" i="100"/>
  <c r="Q16" i="100" s="1"/>
  <c r="Q45" i="100"/>
  <c r="Q12" i="100" s="1"/>
  <c r="H35" i="47"/>
  <c r="H35" i="99" s="1"/>
  <c r="H2" i="99"/>
  <c r="E35" i="47"/>
  <c r="E35" i="99" s="1"/>
  <c r="E2" i="99"/>
  <c r="I35" i="47"/>
  <c r="I35" i="99" s="1"/>
  <c r="I2" i="99"/>
  <c r="G35" i="47"/>
  <c r="G35" i="99" s="1"/>
  <c r="G2" i="99"/>
  <c r="F35" i="47"/>
  <c r="F35" i="99" s="1"/>
  <c r="F2" i="99"/>
  <c r="S35" i="47"/>
  <c r="S35" i="99" s="1"/>
  <c r="S2" i="99"/>
  <c r="M60" i="74"/>
  <c r="M59" i="74"/>
  <c r="N60" i="74"/>
  <c r="L3" i="77"/>
  <c r="O93" i="47"/>
  <c r="M3" i="76"/>
  <c r="L2" i="57"/>
  <c r="L2" i="24"/>
  <c r="L35" i="47"/>
  <c r="L35" i="99" s="1"/>
  <c r="L2" i="23"/>
  <c r="L2" i="56"/>
  <c r="L40" i="76"/>
  <c r="L39" i="76"/>
  <c r="J59" i="76"/>
  <c r="J60" i="76"/>
  <c r="N40" i="77"/>
  <c r="N39" i="77"/>
  <c r="L60" i="77"/>
  <c r="L59" i="77"/>
  <c r="BE5" i="68"/>
  <c r="BF6" i="68"/>
  <c r="K60" i="76"/>
  <c r="K59" i="76"/>
  <c r="O39" i="77"/>
  <c r="O40" i="77"/>
  <c r="M60" i="77"/>
  <c r="M59" i="77"/>
  <c r="BG6" i="68"/>
  <c r="AR27" i="68"/>
  <c r="AO6" i="68"/>
  <c r="K35" i="47"/>
  <c r="K35" i="99" s="1"/>
  <c r="K2" i="57"/>
  <c r="K2" i="56"/>
  <c r="K2" i="23"/>
  <c r="K2" i="24"/>
  <c r="M40" i="76"/>
  <c r="M39" i="76"/>
  <c r="AR20" i="68"/>
  <c r="AP5" i="68"/>
  <c r="AP6" i="68"/>
  <c r="R35" i="47"/>
  <c r="R35" i="99" s="1"/>
  <c r="R2" i="23"/>
  <c r="R2" i="24"/>
  <c r="R2" i="56"/>
  <c r="R2" i="57"/>
  <c r="J35" i="47"/>
  <c r="J35" i="99" s="1"/>
  <c r="J2" i="24"/>
  <c r="J2" i="56"/>
  <c r="J2" i="23"/>
  <c r="J2" i="57"/>
  <c r="N40" i="76"/>
  <c r="N39" i="76"/>
  <c r="L59" i="76"/>
  <c r="L60" i="76"/>
  <c r="H40" i="77"/>
  <c r="H39" i="77"/>
  <c r="P40" i="77"/>
  <c r="P39" i="77"/>
  <c r="N59" i="77"/>
  <c r="N60" i="77"/>
  <c r="BG5" i="68"/>
  <c r="BH6" i="68"/>
  <c r="I20" i="76"/>
  <c r="I21" i="76"/>
  <c r="Q21" i="76"/>
  <c r="Q20" i="76"/>
  <c r="AR5" i="68"/>
  <c r="S97" i="47"/>
  <c r="S97" i="99" s="1"/>
  <c r="S2" i="20"/>
  <c r="BE12" i="68"/>
  <c r="BF13" i="68"/>
  <c r="BJ13" i="68"/>
  <c r="BH20" i="68"/>
  <c r="Q93" i="94" s="1"/>
  <c r="O124" i="47"/>
  <c r="M3" i="77"/>
  <c r="AQ6" i="68"/>
  <c r="Q2" i="23"/>
  <c r="Q2" i="56"/>
  <c r="Q2" i="57"/>
  <c r="Q35" i="47"/>
  <c r="Q35" i="99" s="1"/>
  <c r="Q2" i="24"/>
  <c r="I35" i="20"/>
  <c r="I2" i="20"/>
  <c r="I2" i="96"/>
  <c r="I97" i="47"/>
  <c r="I97" i="99" s="1"/>
  <c r="I66" i="47"/>
  <c r="I66" i="99" s="1"/>
  <c r="O40" i="76"/>
  <c r="O39" i="76"/>
  <c r="M60" i="76"/>
  <c r="M59" i="76"/>
  <c r="I40" i="77"/>
  <c r="I39" i="77"/>
  <c r="Q39" i="77"/>
  <c r="Q40" i="77"/>
  <c r="O59" i="77"/>
  <c r="O60" i="77"/>
  <c r="BH5" i="68"/>
  <c r="BI6" i="68"/>
  <c r="H35" i="20"/>
  <c r="H40" i="76"/>
  <c r="H39" i="76"/>
  <c r="P40" i="76"/>
  <c r="P39" i="76"/>
  <c r="N59" i="76"/>
  <c r="N60" i="76"/>
  <c r="J40" i="77"/>
  <c r="J39" i="77"/>
  <c r="H60" i="77"/>
  <c r="H59" i="77"/>
  <c r="P60" i="77"/>
  <c r="P59" i="77"/>
  <c r="BJ6" i="68"/>
  <c r="M93" i="47"/>
  <c r="M93" i="56" s="1"/>
  <c r="AT27" i="68"/>
  <c r="S114" i="94" s="1"/>
  <c r="AS6" i="68"/>
  <c r="O35" i="47"/>
  <c r="O35" i="99" s="1"/>
  <c r="O2" i="57"/>
  <c r="O2" i="24"/>
  <c r="O2" i="23"/>
  <c r="O2" i="56"/>
  <c r="G66" i="47"/>
  <c r="G66" i="99" s="1"/>
  <c r="I40" i="76"/>
  <c r="I39" i="76"/>
  <c r="Q39" i="76"/>
  <c r="Q40" i="76"/>
  <c r="O60" i="76"/>
  <c r="O59" i="76"/>
  <c r="K39" i="77"/>
  <c r="K40" i="77"/>
  <c r="Q60" i="77"/>
  <c r="Q59" i="77"/>
  <c r="BJ5" i="68"/>
  <c r="BK6" i="68"/>
  <c r="AN13" i="68"/>
  <c r="J6" i="74" s="1"/>
  <c r="J66" i="74" s="1"/>
  <c r="J67" i="74" s="1"/>
  <c r="AP11" i="68"/>
  <c r="L4" i="74" s="1"/>
  <c r="AT4" i="68"/>
  <c r="N93" i="47"/>
  <c r="BI27" i="68"/>
  <c r="R124" i="94" s="1"/>
  <c r="AT5" i="68"/>
  <c r="AT6" i="68"/>
  <c r="N35" i="47"/>
  <c r="N35" i="99" s="1"/>
  <c r="N2" i="23"/>
  <c r="N2" i="57"/>
  <c r="N2" i="24"/>
  <c r="N2" i="56"/>
  <c r="J40" i="76"/>
  <c r="J39" i="76"/>
  <c r="H59" i="76"/>
  <c r="H60" i="76"/>
  <c r="P59" i="76"/>
  <c r="P60" i="76"/>
  <c r="L39" i="77"/>
  <c r="L40" i="77"/>
  <c r="BK5" i="68"/>
  <c r="P35" i="47"/>
  <c r="P35" i="99" s="1"/>
  <c r="P2" i="56"/>
  <c r="P2" i="57"/>
  <c r="P2" i="23"/>
  <c r="P2" i="24"/>
  <c r="BD13" i="68"/>
  <c r="BG12" i="68"/>
  <c r="BH13" i="68"/>
  <c r="BF20" i="68"/>
  <c r="O93" i="94" s="1"/>
  <c r="AS27" i="68"/>
  <c r="AS5" i="68"/>
  <c r="AU6" i="68"/>
  <c r="M35" i="47"/>
  <c r="M35" i="99" s="1"/>
  <c r="M2" i="57"/>
  <c r="M2" i="24"/>
  <c r="M2" i="56"/>
  <c r="M2" i="23"/>
  <c r="K40" i="76"/>
  <c r="K39" i="76"/>
  <c r="I59" i="76"/>
  <c r="I60" i="76"/>
  <c r="Q60" i="76"/>
  <c r="Q59" i="76"/>
  <c r="M39" i="77"/>
  <c r="M40" i="77"/>
  <c r="K59" i="77"/>
  <c r="K60" i="77"/>
  <c r="BE6" i="68"/>
  <c r="BC12" i="68"/>
  <c r="BC13" i="68"/>
  <c r="J60" i="77"/>
  <c r="J59" i="77"/>
  <c r="AN6" i="68"/>
  <c r="AN5" i="68"/>
  <c r="BD5" i="68"/>
  <c r="BD6" i="68"/>
  <c r="AM5" i="68"/>
  <c r="I59" i="77"/>
  <c r="I60" i="77"/>
  <c r="AM13" i="68"/>
  <c r="I6" i="74" s="1"/>
  <c r="I66" i="74" s="1"/>
  <c r="I67" i="74" s="1"/>
  <c r="BC5" i="68"/>
  <c r="AM27" i="68"/>
  <c r="I3" i="77" s="1"/>
  <c r="AM6" i="68"/>
  <c r="BC6" i="68"/>
  <c r="AM12" i="68"/>
  <c r="I5" i="74" s="1"/>
  <c r="AU11" i="68"/>
  <c r="Q4" i="74" s="1"/>
  <c r="BJ27" i="68"/>
  <c r="S124" i="94" s="1"/>
  <c r="BH27" i="68"/>
  <c r="Q124" i="94" s="1"/>
  <c r="BH4" i="68"/>
  <c r="BG27" i="68"/>
  <c r="P124" i="94" s="1"/>
  <c r="BF27" i="68"/>
  <c r="O124" i="94" s="1"/>
  <c r="S99" i="94"/>
  <c r="S106" i="94"/>
  <c r="S107" i="94"/>
  <c r="S115" i="94"/>
  <c r="S113" i="94"/>
  <c r="S111" i="94"/>
  <c r="S108" i="94"/>
  <c r="BE27" i="68"/>
  <c r="N124" i="94" s="1"/>
  <c r="R102" i="94"/>
  <c r="R100" i="94"/>
  <c r="R103" i="94"/>
  <c r="R122" i="94"/>
  <c r="R98" i="94"/>
  <c r="R99" i="94"/>
  <c r="R114" i="94"/>
  <c r="AO27" i="68"/>
  <c r="N120" i="94" s="1"/>
  <c r="Q112" i="94"/>
  <c r="BD27" i="68"/>
  <c r="M124" i="94" s="1"/>
  <c r="P117" i="94"/>
  <c r="AN27" i="68"/>
  <c r="AN4" i="68"/>
  <c r="O116" i="94"/>
  <c r="O115" i="94"/>
  <c r="O100" i="94"/>
  <c r="O109" i="94"/>
  <c r="O121" i="94"/>
  <c r="O107" i="94"/>
  <c r="O103" i="94"/>
  <c r="O114" i="94"/>
  <c r="O119" i="94"/>
  <c r="BC27" i="68"/>
  <c r="L124" i="94" s="1"/>
  <c r="N99" i="94"/>
  <c r="N115" i="94"/>
  <c r="AU4" i="68"/>
  <c r="BJ4" i="68"/>
  <c r="BJ11" i="68"/>
  <c r="BJ20" i="68"/>
  <c r="S93" i="94" s="1"/>
  <c r="BK4" i="68"/>
  <c r="AS4" i="68"/>
  <c r="BI4" i="68"/>
  <c r="AS20" i="68"/>
  <c r="Q91" i="94" s="1"/>
  <c r="AR4" i="68"/>
  <c r="BG4" i="68"/>
  <c r="AP4" i="68"/>
  <c r="BF4" i="68"/>
  <c r="BE4" i="68"/>
  <c r="S77" i="94"/>
  <c r="S71" i="94"/>
  <c r="S84" i="94"/>
  <c r="BE20" i="68"/>
  <c r="N93" i="94" s="1"/>
  <c r="AO4" i="68"/>
  <c r="BD11" i="68"/>
  <c r="BD4" i="68"/>
  <c r="Q83" i="94"/>
  <c r="Q73" i="94"/>
  <c r="Q85" i="94"/>
  <c r="Q67" i="94"/>
  <c r="Q69" i="94"/>
  <c r="Q76" i="94"/>
  <c r="BD20" i="68"/>
  <c r="M93" i="94" s="1"/>
  <c r="P68" i="94"/>
  <c r="P75" i="94"/>
  <c r="P73" i="94"/>
  <c r="P80" i="94"/>
  <c r="P85" i="94"/>
  <c r="P67" i="94"/>
  <c r="P82" i="94"/>
  <c r="P90" i="94"/>
  <c r="P69" i="94"/>
  <c r="P76" i="94"/>
  <c r="P91" i="94"/>
  <c r="P81" i="94"/>
  <c r="AN20" i="68"/>
  <c r="K93" i="47"/>
  <c r="K93" i="99" s="1"/>
  <c r="K94" i="99" s="1"/>
  <c r="AM4" i="68"/>
  <c r="AM11" i="68"/>
  <c r="I4" i="74" s="1"/>
  <c r="BC4" i="68"/>
  <c r="N69" i="94"/>
  <c r="N73" i="94"/>
  <c r="N91" i="94"/>
  <c r="N83" i="94"/>
  <c r="N71" i="94"/>
  <c r="N74" i="94"/>
  <c r="N79" i="94"/>
  <c r="N87" i="94"/>
  <c r="O69" i="94"/>
  <c r="O84" i="94"/>
  <c r="O88" i="94"/>
  <c r="O70" i="94"/>
  <c r="O77" i="94"/>
  <c r="O67" i="94"/>
  <c r="O71" i="94"/>
  <c r="O78" i="94"/>
  <c r="O82" i="94"/>
  <c r="O72" i="94"/>
  <c r="O75" i="94"/>
  <c r="O83" i="94"/>
  <c r="O87" i="94"/>
  <c r="BC20" i="68"/>
  <c r="L93" i="94" s="1"/>
  <c r="Z3" i="68"/>
  <c r="O3" i="68"/>
  <c r="P3" i="68"/>
  <c r="W3" i="68"/>
  <c r="AA3" i="68"/>
  <c r="V3" i="68"/>
  <c r="P10" i="68"/>
  <c r="AD10" i="68"/>
  <c r="AF10" i="68"/>
  <c r="BK10" i="68" s="1"/>
  <c r="AE10" i="68"/>
  <c r="AC3" i="68"/>
  <c r="AB3" i="68"/>
  <c r="Y10" i="68"/>
  <c r="Y3" i="68"/>
  <c r="X3" i="68"/>
  <c r="W11" i="68"/>
  <c r="X11" i="68"/>
  <c r="U10" i="68"/>
  <c r="V12" i="68"/>
  <c r="S3" i="68"/>
  <c r="Q3" i="68"/>
  <c r="R10" i="68"/>
  <c r="Q11" i="68"/>
  <c r="AF3" i="68"/>
  <c r="BK3" i="68" s="1"/>
  <c r="T29" i="94" s="1"/>
  <c r="AE3" i="68"/>
  <c r="AC11" i="68"/>
  <c r="AD3" i="68"/>
  <c r="AA11" i="68"/>
  <c r="AB12" i="68"/>
  <c r="Z11" i="68"/>
  <c r="U3" i="68"/>
  <c r="T3" i="68"/>
  <c r="T11" i="68"/>
  <c r="S12" i="68"/>
  <c r="R3" i="68"/>
  <c r="O10" i="68"/>
  <c r="J59" i="74" l="1"/>
  <c r="Q99" i="94"/>
  <c r="N90" i="94"/>
  <c r="N88" i="94"/>
  <c r="K3" i="76"/>
  <c r="K20" i="76" s="1"/>
  <c r="N72" i="94"/>
  <c r="N89" i="94"/>
  <c r="Q81" i="94"/>
  <c r="E49" i="100"/>
  <c r="T49" i="100" s="1"/>
  <c r="E45" i="100"/>
  <c r="E44" i="100"/>
  <c r="U44" i="100" s="1"/>
  <c r="E48" i="100"/>
  <c r="U48" i="100" s="1"/>
  <c r="S76" i="94"/>
  <c r="S83" i="94"/>
  <c r="S70" i="94"/>
  <c r="O79" i="94"/>
  <c r="O74" i="94"/>
  <c r="O91" i="94"/>
  <c r="N75" i="94"/>
  <c r="N67" i="94"/>
  <c r="N68" i="94"/>
  <c r="P84" i="94"/>
  <c r="P74" i="94"/>
  <c r="P83" i="94"/>
  <c r="Q84" i="94"/>
  <c r="Q77" i="94"/>
  <c r="R72" i="94"/>
  <c r="S90" i="94"/>
  <c r="S69" i="94"/>
  <c r="S75" i="94"/>
  <c r="S79" i="94"/>
  <c r="S68" i="94"/>
  <c r="S89" i="94"/>
  <c r="O68" i="94"/>
  <c r="O89" i="94"/>
  <c r="O80" i="94"/>
  <c r="N86" i="94"/>
  <c r="N85" i="94"/>
  <c r="N84" i="94"/>
  <c r="P87" i="94"/>
  <c r="P77" i="94"/>
  <c r="P86" i="94"/>
  <c r="Q87" i="94"/>
  <c r="Q75" i="94"/>
  <c r="R89" i="94"/>
  <c r="S67" i="94"/>
  <c r="S81" i="94"/>
  <c r="S80" i="94"/>
  <c r="R91" i="94"/>
  <c r="S74" i="94"/>
  <c r="O90" i="94"/>
  <c r="O85" i="94"/>
  <c r="O76" i="94"/>
  <c r="N82" i="94"/>
  <c r="N81" i="94"/>
  <c r="N80" i="94"/>
  <c r="P79" i="94"/>
  <c r="P70" i="94"/>
  <c r="P78" i="94"/>
  <c r="Q82" i="94"/>
  <c r="Q68" i="94"/>
  <c r="R74" i="94"/>
  <c r="S87" i="94"/>
  <c r="S86" i="94"/>
  <c r="S73" i="94"/>
  <c r="P3" i="76"/>
  <c r="P21" i="76" s="1"/>
  <c r="S82" i="94"/>
  <c r="R84" i="94"/>
  <c r="S88" i="94"/>
  <c r="O86" i="94"/>
  <c r="O81" i="94"/>
  <c r="O73" i="94"/>
  <c r="N78" i="94"/>
  <c r="N77" i="94"/>
  <c r="N76" i="94"/>
  <c r="P89" i="94"/>
  <c r="P72" i="94"/>
  <c r="P88" i="94"/>
  <c r="P71" i="94"/>
  <c r="Q74" i="94"/>
  <c r="R75" i="94"/>
  <c r="S91" i="94"/>
  <c r="S78" i="94"/>
  <c r="S85" i="94"/>
  <c r="R68" i="94"/>
  <c r="K124" i="47"/>
  <c r="K124" i="99" s="1"/>
  <c r="K125" i="99" s="1"/>
  <c r="P111" i="94"/>
  <c r="O101" i="94"/>
  <c r="P112" i="94"/>
  <c r="Q121" i="94"/>
  <c r="P60" i="74"/>
  <c r="P100" i="94"/>
  <c r="Q105" i="94"/>
  <c r="P118" i="94"/>
  <c r="Q119" i="94"/>
  <c r="P113" i="94"/>
  <c r="O110" i="94"/>
  <c r="O117" i="94"/>
  <c r="O104" i="94"/>
  <c r="P110" i="94"/>
  <c r="Q116" i="94"/>
  <c r="R119" i="94"/>
  <c r="R106" i="94"/>
  <c r="R115" i="94"/>
  <c r="S104" i="94"/>
  <c r="S105" i="94"/>
  <c r="S100" i="94"/>
  <c r="Q21" i="77"/>
  <c r="N118" i="94"/>
  <c r="O106" i="94"/>
  <c r="O113" i="94"/>
  <c r="O120" i="94"/>
  <c r="P106" i="94"/>
  <c r="P103" i="94"/>
  <c r="Q102" i="94"/>
  <c r="Q120" i="94"/>
  <c r="R111" i="94"/>
  <c r="R116" i="94"/>
  <c r="R107" i="94"/>
  <c r="S116" i="94"/>
  <c r="S98" i="94"/>
  <c r="S112" i="94"/>
  <c r="N109" i="94"/>
  <c r="O99" i="94"/>
  <c r="O105" i="94"/>
  <c r="O112" i="94"/>
  <c r="P109" i="94"/>
  <c r="P98" i="94"/>
  <c r="Q107" i="94"/>
  <c r="Q104" i="94"/>
  <c r="R121" i="94"/>
  <c r="R101" i="94"/>
  <c r="R112" i="94"/>
  <c r="S101" i="94"/>
  <c r="S110" i="94"/>
  <c r="S109" i="94"/>
  <c r="N124" i="47"/>
  <c r="N124" i="99" s="1"/>
  <c r="N125" i="99" s="1"/>
  <c r="R104" i="94"/>
  <c r="S117" i="94"/>
  <c r="O111" i="94"/>
  <c r="O102" i="94"/>
  <c r="O108" i="94"/>
  <c r="P120" i="94"/>
  <c r="P108" i="94"/>
  <c r="Q115" i="94"/>
  <c r="Q114" i="94"/>
  <c r="R113" i="94"/>
  <c r="R118" i="94"/>
  <c r="R117" i="94"/>
  <c r="S120" i="94"/>
  <c r="S121" i="94"/>
  <c r="S102" i="94"/>
  <c r="R108" i="94"/>
  <c r="R120" i="94"/>
  <c r="S118" i="94"/>
  <c r="O122" i="94"/>
  <c r="O118" i="94"/>
  <c r="O98" i="94"/>
  <c r="P115" i="94"/>
  <c r="P101" i="94"/>
  <c r="Q103" i="94"/>
  <c r="N116" i="94"/>
  <c r="R105" i="94"/>
  <c r="R110" i="94"/>
  <c r="R109" i="94"/>
  <c r="S119" i="94"/>
  <c r="S122" i="94"/>
  <c r="R93" i="99"/>
  <c r="R94" i="99" s="1"/>
  <c r="R93" i="56"/>
  <c r="AU3" i="68"/>
  <c r="S29" i="96" s="1"/>
  <c r="R81" i="94"/>
  <c r="O11" i="100"/>
  <c r="O28" i="100" s="1"/>
  <c r="O30" i="100" s="1"/>
  <c r="O61" i="100"/>
  <c r="O63" i="100" s="1"/>
  <c r="N11" i="100"/>
  <c r="N28" i="100" s="1"/>
  <c r="N30" i="100" s="1"/>
  <c r="N61" i="100"/>
  <c r="N63" i="100" s="1"/>
  <c r="M11" i="100"/>
  <c r="M28" i="100" s="1"/>
  <c r="M30" i="100" s="1"/>
  <c r="M61" i="100"/>
  <c r="M63" i="100" s="1"/>
  <c r="P11" i="100"/>
  <c r="P28" i="100" s="1"/>
  <c r="P30" i="100" s="1"/>
  <c r="P61" i="100"/>
  <c r="P63" i="100" s="1"/>
  <c r="J11" i="100"/>
  <c r="J28" i="100" s="1"/>
  <c r="J30" i="100" s="1"/>
  <c r="J61" i="100"/>
  <c r="J63" i="100" s="1"/>
  <c r="R11" i="100"/>
  <c r="R28" i="100" s="1"/>
  <c r="R30" i="100" s="1"/>
  <c r="R61" i="100"/>
  <c r="R63" i="100" s="1"/>
  <c r="L61" i="100"/>
  <c r="L63" i="100" s="1"/>
  <c r="L11" i="100"/>
  <c r="L28" i="100" s="1"/>
  <c r="L30" i="100" s="1"/>
  <c r="T45" i="100"/>
  <c r="E12" i="100"/>
  <c r="U45" i="100"/>
  <c r="Q11" i="100"/>
  <c r="Q28" i="100" s="1"/>
  <c r="Q30" i="100" s="1"/>
  <c r="Q61" i="100"/>
  <c r="Q63" i="100" s="1"/>
  <c r="K61" i="100"/>
  <c r="K63" i="100" s="1"/>
  <c r="K11" i="100"/>
  <c r="K28" i="100" s="1"/>
  <c r="K30" i="100" s="1"/>
  <c r="E97" i="47"/>
  <c r="E97" i="99" s="1"/>
  <c r="E2" i="96"/>
  <c r="R93" i="20"/>
  <c r="R94" i="20" s="1"/>
  <c r="H97" i="47"/>
  <c r="H97" i="99" s="1"/>
  <c r="R93" i="23"/>
  <c r="R94" i="23" s="1"/>
  <c r="S35" i="57"/>
  <c r="E35" i="20"/>
  <c r="R93" i="24"/>
  <c r="S66" i="47"/>
  <c r="S66" i="56" s="1"/>
  <c r="E2" i="20"/>
  <c r="R94" i="47"/>
  <c r="S2" i="96"/>
  <c r="F35" i="20"/>
  <c r="S35" i="20"/>
  <c r="S97" i="20" s="1"/>
  <c r="F2" i="20"/>
  <c r="R93" i="57"/>
  <c r="H2" i="20"/>
  <c r="E66" i="47"/>
  <c r="E66" i="99" s="1"/>
  <c r="N93" i="56"/>
  <c r="N93" i="99"/>
  <c r="N94" i="99" s="1"/>
  <c r="O93" i="23"/>
  <c r="O94" i="23" s="1"/>
  <c r="O93" i="99"/>
  <c r="O94" i="99" s="1"/>
  <c r="O93" i="24"/>
  <c r="G2" i="20"/>
  <c r="O93" i="57"/>
  <c r="F66" i="47"/>
  <c r="F66" i="99" s="1"/>
  <c r="G35" i="20"/>
  <c r="G66" i="20" s="1"/>
  <c r="O93" i="56"/>
  <c r="F97" i="47"/>
  <c r="F97" i="99" s="1"/>
  <c r="G2" i="96"/>
  <c r="H66" i="47"/>
  <c r="H66" i="99" s="1"/>
  <c r="O125" i="47"/>
  <c r="O124" i="99"/>
  <c r="O125" i="99" s="1"/>
  <c r="O94" i="47"/>
  <c r="F2" i="96"/>
  <c r="G97" i="47"/>
  <c r="G97" i="99" s="1"/>
  <c r="H2" i="96"/>
  <c r="M94" i="47"/>
  <c r="M93" i="99"/>
  <c r="M94" i="99" s="1"/>
  <c r="O124" i="56"/>
  <c r="N93" i="20"/>
  <c r="N94" i="20" s="1"/>
  <c r="O93" i="20"/>
  <c r="O94" i="20" s="1"/>
  <c r="P2" i="96"/>
  <c r="P97" i="47"/>
  <c r="P97" i="99" s="1"/>
  <c r="P35" i="24"/>
  <c r="P66" i="47"/>
  <c r="P66" i="99" s="1"/>
  <c r="P35" i="20"/>
  <c r="P35" i="56"/>
  <c r="P35" i="57"/>
  <c r="P2" i="20"/>
  <c r="P35" i="23"/>
  <c r="P20" i="76"/>
  <c r="L93" i="47"/>
  <c r="L93" i="23" s="1"/>
  <c r="L94" i="23" s="1"/>
  <c r="J3" i="76"/>
  <c r="N122" i="94"/>
  <c r="N105" i="94"/>
  <c r="P99" i="94"/>
  <c r="P102" i="94"/>
  <c r="P116" i="94"/>
  <c r="Q117" i="94"/>
  <c r="Q118" i="94"/>
  <c r="Q108" i="94"/>
  <c r="Q106" i="94"/>
  <c r="M93" i="57"/>
  <c r="N93" i="23"/>
  <c r="N94" i="23" s="1"/>
  <c r="H66" i="20"/>
  <c r="H97" i="20"/>
  <c r="K35" i="56"/>
  <c r="K35" i="57"/>
  <c r="K35" i="23"/>
  <c r="K35" i="20"/>
  <c r="K2" i="20"/>
  <c r="K66" i="47"/>
  <c r="K66" i="99" s="1"/>
  <c r="K35" i="24"/>
  <c r="K97" i="47"/>
  <c r="K97" i="99" s="1"/>
  <c r="K2" i="96"/>
  <c r="L35" i="24"/>
  <c r="L35" i="20"/>
  <c r="L2" i="96"/>
  <c r="L97" i="47"/>
  <c r="L97" i="99" s="1"/>
  <c r="L2" i="20"/>
  <c r="L66" i="47"/>
  <c r="L66" i="99" s="1"/>
  <c r="L35" i="56"/>
  <c r="L35" i="57"/>
  <c r="L35" i="23"/>
  <c r="AB10" i="68"/>
  <c r="BI12" i="68"/>
  <c r="AS12" i="68"/>
  <c r="O5" i="74" s="1"/>
  <c r="AN3" i="68"/>
  <c r="Q93" i="47"/>
  <c r="Q93" i="99" s="1"/>
  <c r="Q94" i="99" s="1"/>
  <c r="O3" i="76"/>
  <c r="N119" i="94"/>
  <c r="N102" i="94"/>
  <c r="Q109" i="94"/>
  <c r="Q110" i="94"/>
  <c r="Q101" i="94"/>
  <c r="M93" i="24"/>
  <c r="N93" i="24"/>
  <c r="O124" i="23"/>
  <c r="O125" i="23" s="1"/>
  <c r="L39" i="74"/>
  <c r="L40" i="74"/>
  <c r="M20" i="77"/>
  <c r="M21" i="77"/>
  <c r="J66" i="47"/>
  <c r="J66" i="99" s="1"/>
  <c r="J35" i="24"/>
  <c r="J97" i="47"/>
  <c r="J97" i="99" s="1"/>
  <c r="J35" i="20"/>
  <c r="J2" i="96"/>
  <c r="J35" i="57"/>
  <c r="J35" i="23"/>
  <c r="J35" i="56"/>
  <c r="J2" i="20"/>
  <c r="P93" i="47"/>
  <c r="P93" i="99" s="1"/>
  <c r="P94" i="99" s="1"/>
  <c r="N3" i="76"/>
  <c r="L21" i="77"/>
  <c r="L20" i="77"/>
  <c r="M93" i="20"/>
  <c r="M94" i="20" s="1"/>
  <c r="N93" i="57"/>
  <c r="N2" i="20"/>
  <c r="N35" i="20"/>
  <c r="N35" i="57"/>
  <c r="N97" i="47"/>
  <c r="N97" i="99" s="1"/>
  <c r="N35" i="23"/>
  <c r="N35" i="24"/>
  <c r="N2" i="96"/>
  <c r="N35" i="56"/>
  <c r="N66" i="47"/>
  <c r="N66" i="99" s="1"/>
  <c r="I97" i="20"/>
  <c r="I66" i="20"/>
  <c r="E97" i="20"/>
  <c r="E66" i="20"/>
  <c r="P124" i="47"/>
  <c r="P124" i="99" s="1"/>
  <c r="P125" i="99" s="1"/>
  <c r="N3" i="77"/>
  <c r="M20" i="76"/>
  <c r="M21" i="76"/>
  <c r="M93" i="23"/>
  <c r="M94" i="23" s="1"/>
  <c r="N94" i="47"/>
  <c r="O124" i="20"/>
  <c r="O125" i="20" s="1"/>
  <c r="M97" i="47"/>
  <c r="M97" i="99" s="1"/>
  <c r="M35" i="24"/>
  <c r="M35" i="20"/>
  <c r="M35" i="23"/>
  <c r="M2" i="20"/>
  <c r="M35" i="56"/>
  <c r="M35" i="57"/>
  <c r="M66" i="47"/>
  <c r="M66" i="99" s="1"/>
  <c r="M2" i="96"/>
  <c r="O97" i="47"/>
  <c r="O97" i="99" s="1"/>
  <c r="O35" i="20"/>
  <c r="O66" i="47"/>
  <c r="O66" i="99" s="1"/>
  <c r="O35" i="56"/>
  <c r="O2" i="20"/>
  <c r="O2" i="96"/>
  <c r="O35" i="23"/>
  <c r="O35" i="57"/>
  <c r="O35" i="24"/>
  <c r="M124" i="47"/>
  <c r="K3" i="77"/>
  <c r="V10" i="68"/>
  <c r="AP10" i="68" s="1"/>
  <c r="BF12" i="68"/>
  <c r="N111" i="94"/>
  <c r="N114" i="94"/>
  <c r="S10" i="68"/>
  <c r="BD10" i="68" s="1"/>
  <c r="AO12" i="68"/>
  <c r="K5" i="74" s="1"/>
  <c r="I39" i="74"/>
  <c r="I40" i="74"/>
  <c r="N112" i="94"/>
  <c r="N107" i="94"/>
  <c r="N110" i="94"/>
  <c r="N121" i="94"/>
  <c r="P122" i="94"/>
  <c r="P121" i="94"/>
  <c r="P119" i="94"/>
  <c r="Q122" i="94"/>
  <c r="Q113" i="94"/>
  <c r="Q111" i="94"/>
  <c r="O124" i="24"/>
  <c r="F66" i="20"/>
  <c r="F97" i="20"/>
  <c r="BD12" i="68"/>
  <c r="Q35" i="23"/>
  <c r="Q35" i="24"/>
  <c r="Q35" i="20"/>
  <c r="Q2" i="20"/>
  <c r="Q2" i="96"/>
  <c r="Q97" i="47"/>
  <c r="Q97" i="99" s="1"/>
  <c r="Q35" i="56"/>
  <c r="Q66" i="47"/>
  <c r="Q66" i="99" s="1"/>
  <c r="Q35" i="57"/>
  <c r="T62" i="94"/>
  <c r="N108" i="94"/>
  <c r="N104" i="94"/>
  <c r="N106" i="94"/>
  <c r="N117" i="94"/>
  <c r="O124" i="57"/>
  <c r="R124" i="47"/>
  <c r="R124" i="99" s="1"/>
  <c r="R125" i="99" s="1"/>
  <c r="P3" i="77"/>
  <c r="BE3" i="68"/>
  <c r="N29" i="94" s="1"/>
  <c r="R79" i="94"/>
  <c r="R83" i="94"/>
  <c r="N101" i="94"/>
  <c r="N100" i="94"/>
  <c r="N103" i="94"/>
  <c r="N113" i="94"/>
  <c r="P114" i="94"/>
  <c r="P107" i="94"/>
  <c r="P105" i="94"/>
  <c r="P104" i="94"/>
  <c r="Q100" i="94"/>
  <c r="Q98" i="94"/>
  <c r="Q124" i="47"/>
  <c r="Q124" i="99" s="1"/>
  <c r="Q125" i="99" s="1"/>
  <c r="O3" i="77"/>
  <c r="L20" i="76"/>
  <c r="L21" i="76"/>
  <c r="K21" i="76"/>
  <c r="R66" i="47"/>
  <c r="R66" i="99" s="1"/>
  <c r="R97" i="47"/>
  <c r="R97" i="99" s="1"/>
  <c r="R2" i="96"/>
  <c r="R2" i="20"/>
  <c r="R35" i="20"/>
  <c r="R35" i="57"/>
  <c r="R35" i="24"/>
  <c r="R35" i="23"/>
  <c r="R35" i="56"/>
  <c r="AP12" i="68"/>
  <c r="L5" i="74" s="1"/>
  <c r="L124" i="47"/>
  <c r="J3" i="77"/>
  <c r="I20" i="77"/>
  <c r="I21" i="77"/>
  <c r="I60" i="74"/>
  <c r="I59" i="74"/>
  <c r="K124" i="23"/>
  <c r="K125" i="23" s="1"/>
  <c r="K124" i="57"/>
  <c r="K94" i="47"/>
  <c r="K93" i="23"/>
  <c r="K94" i="23" s="1"/>
  <c r="K93" i="20"/>
  <c r="K94" i="20" s="1"/>
  <c r="K93" i="56"/>
  <c r="K93" i="57"/>
  <c r="K93" i="24"/>
  <c r="BI3" i="68"/>
  <c r="R29" i="94" s="1"/>
  <c r="AS3" i="68"/>
  <c r="Q29" i="96" s="1"/>
  <c r="AQ3" i="68"/>
  <c r="O29" i="96" s="1"/>
  <c r="BD3" i="68"/>
  <c r="M29" i="94" s="1"/>
  <c r="N98" i="94"/>
  <c r="BJ3" i="68"/>
  <c r="S29" i="94" s="1"/>
  <c r="AU10" i="68"/>
  <c r="Q3" i="74" s="1"/>
  <c r="BJ10" i="68"/>
  <c r="AT3" i="68"/>
  <c r="AC10" i="68"/>
  <c r="AT10" i="68" s="1"/>
  <c r="AT11" i="68"/>
  <c r="P4" i="74" s="1"/>
  <c r="BI11" i="68"/>
  <c r="BH3" i="68"/>
  <c r="Q29" i="94" s="1"/>
  <c r="Q86" i="94"/>
  <c r="R86" i="94"/>
  <c r="R88" i="94"/>
  <c r="Q70" i="94"/>
  <c r="R85" i="94"/>
  <c r="Q72" i="94"/>
  <c r="Q88" i="94"/>
  <c r="Q78" i="94"/>
  <c r="R77" i="94"/>
  <c r="R69" i="94"/>
  <c r="R78" i="94"/>
  <c r="R80" i="94"/>
  <c r="AA10" i="68"/>
  <c r="AS11" i="68"/>
  <c r="O4" i="74" s="1"/>
  <c r="Q79" i="94"/>
  <c r="R76" i="94"/>
  <c r="Q90" i="94"/>
  <c r="Q80" i="94"/>
  <c r="Q71" i="94"/>
  <c r="R70" i="94"/>
  <c r="R90" i="94"/>
  <c r="R71" i="94"/>
  <c r="R73" i="94"/>
  <c r="Q89" i="94"/>
  <c r="R87" i="94"/>
  <c r="R67" i="94"/>
  <c r="R82" i="94"/>
  <c r="BG3" i="68"/>
  <c r="P29" i="94" s="1"/>
  <c r="Z10" i="68"/>
  <c r="AR10" i="68" s="1"/>
  <c r="BH11" i="68"/>
  <c r="AR3" i="68"/>
  <c r="AR11" i="68"/>
  <c r="N4" i="74" s="1"/>
  <c r="X10" i="68"/>
  <c r="BG10" i="68" s="1"/>
  <c r="BG11" i="68"/>
  <c r="W10" i="68"/>
  <c r="AQ11" i="68"/>
  <c r="M4" i="74" s="1"/>
  <c r="BF3" i="68"/>
  <c r="O29" i="94" s="1"/>
  <c r="BF11" i="68"/>
  <c r="AP3" i="68"/>
  <c r="AO3" i="68"/>
  <c r="T10" i="68"/>
  <c r="BE11" i="68"/>
  <c r="AO11" i="68"/>
  <c r="K4" i="74" s="1"/>
  <c r="Q10" i="68"/>
  <c r="BC10" i="68" s="1"/>
  <c r="AN11" i="68"/>
  <c r="J4" i="74" s="1"/>
  <c r="L29" i="96"/>
  <c r="L29" i="47"/>
  <c r="L29" i="99" s="1"/>
  <c r="L30" i="99" s="1"/>
  <c r="BC3" i="68"/>
  <c r="L29" i="94" s="1"/>
  <c r="BC11" i="68"/>
  <c r="AM10" i="68"/>
  <c r="I3" i="74" s="1"/>
  <c r="AM3" i="68"/>
  <c r="E8" i="47"/>
  <c r="E8" i="96" s="1"/>
  <c r="E16" i="100" l="1"/>
  <c r="T16" i="100" s="1"/>
  <c r="U49" i="100"/>
  <c r="E11" i="100"/>
  <c r="U11" i="100" s="1"/>
  <c r="E15" i="100"/>
  <c r="U15" i="100" s="1"/>
  <c r="T44" i="100"/>
  <c r="K124" i="24"/>
  <c r="K124" i="20"/>
  <c r="K125" i="20" s="1"/>
  <c r="K125" i="47"/>
  <c r="K124" i="56"/>
  <c r="R123" i="94"/>
  <c r="R125" i="94" s="1"/>
  <c r="T48" i="100"/>
  <c r="P92" i="94"/>
  <c r="P94" i="94" s="1"/>
  <c r="O92" i="94"/>
  <c r="O94" i="94" s="1"/>
  <c r="N92" i="94"/>
  <c r="N94" i="94" s="1"/>
  <c r="O29" i="47"/>
  <c r="O29" i="99" s="1"/>
  <c r="O30" i="99" s="1"/>
  <c r="S29" i="47"/>
  <c r="S29" i="99" s="1"/>
  <c r="O123" i="94"/>
  <c r="O125" i="94" s="1"/>
  <c r="N124" i="20"/>
  <c r="N125" i="20" s="1"/>
  <c r="N124" i="57"/>
  <c r="Q29" i="47"/>
  <c r="Q29" i="99" s="1"/>
  <c r="Q30" i="99" s="1"/>
  <c r="N124" i="56"/>
  <c r="N124" i="24"/>
  <c r="N125" i="47"/>
  <c r="AQ10" i="68"/>
  <c r="O36" i="94" s="1"/>
  <c r="O3" i="94" s="1"/>
  <c r="N124" i="23"/>
  <c r="N125" i="23" s="1"/>
  <c r="AS10" i="68"/>
  <c r="Q46" i="94" s="1"/>
  <c r="Q13" i="94" s="1"/>
  <c r="T12" i="100"/>
  <c r="U12" i="100"/>
  <c r="T11" i="100"/>
  <c r="Q93" i="20"/>
  <c r="Q94" i="20" s="1"/>
  <c r="S66" i="20"/>
  <c r="G97" i="20"/>
  <c r="S66" i="99"/>
  <c r="Q93" i="24"/>
  <c r="L93" i="57"/>
  <c r="L94" i="47"/>
  <c r="L93" i="20"/>
  <c r="L94" i="20" s="1"/>
  <c r="Q93" i="23"/>
  <c r="Q94" i="23" s="1"/>
  <c r="Q93" i="57"/>
  <c r="L124" i="56"/>
  <c r="L124" i="99"/>
  <c r="L125" i="99" s="1"/>
  <c r="Q93" i="56"/>
  <c r="Q94" i="47"/>
  <c r="M125" i="47"/>
  <c r="M124" i="99"/>
  <c r="M125" i="99" s="1"/>
  <c r="L93" i="24"/>
  <c r="L93" i="99"/>
  <c r="L94" i="99" s="1"/>
  <c r="R35" i="100"/>
  <c r="R66" i="100" s="1"/>
  <c r="R97" i="100" s="1"/>
  <c r="R2" i="100"/>
  <c r="K2" i="100"/>
  <c r="K35" i="100"/>
  <c r="K66" i="100" s="1"/>
  <c r="K97" i="100" s="1"/>
  <c r="L2" i="100"/>
  <c r="L35" i="100"/>
  <c r="L66" i="100" s="1"/>
  <c r="L97" i="100" s="1"/>
  <c r="O35" i="100"/>
  <c r="O66" i="100" s="1"/>
  <c r="O97" i="100" s="1"/>
  <c r="O2" i="100"/>
  <c r="P35" i="100"/>
  <c r="P66" i="100" s="1"/>
  <c r="P97" i="100" s="1"/>
  <c r="P2" i="100"/>
  <c r="N35" i="100"/>
  <c r="N66" i="100" s="1"/>
  <c r="N97" i="100" s="1"/>
  <c r="N2" i="100"/>
  <c r="Q2" i="100"/>
  <c r="Q35" i="100"/>
  <c r="Q66" i="100" s="1"/>
  <c r="Q97" i="100" s="1"/>
  <c r="M35" i="100"/>
  <c r="M66" i="100" s="1"/>
  <c r="M97" i="100" s="1"/>
  <c r="M2" i="100"/>
  <c r="J35" i="100"/>
  <c r="J66" i="100" s="1"/>
  <c r="J97" i="100" s="1"/>
  <c r="J2" i="100"/>
  <c r="L93" i="56"/>
  <c r="Q123" i="94"/>
  <c r="Q125" i="94" s="1"/>
  <c r="M124" i="23"/>
  <c r="M125" i="23" s="1"/>
  <c r="M124" i="56"/>
  <c r="M124" i="57"/>
  <c r="M124" i="20"/>
  <c r="M125" i="20" s="1"/>
  <c r="M124" i="24"/>
  <c r="P123" i="94"/>
  <c r="P125" i="94" s="1"/>
  <c r="P62" i="47"/>
  <c r="P62" i="57" s="1"/>
  <c r="N3" i="74"/>
  <c r="N62" i="47"/>
  <c r="N62" i="23" s="1"/>
  <c r="N63" i="23" s="1"/>
  <c r="L3" i="74"/>
  <c r="N123" i="94"/>
  <c r="N125" i="94" s="1"/>
  <c r="R66" i="23"/>
  <c r="R66" i="56"/>
  <c r="R66" i="57"/>
  <c r="R66" i="24"/>
  <c r="R125" i="47"/>
  <c r="R124" i="56"/>
  <c r="R124" i="57"/>
  <c r="R124" i="24"/>
  <c r="R124" i="20"/>
  <c r="R125" i="20" s="1"/>
  <c r="R124" i="23"/>
  <c r="R125" i="23" s="1"/>
  <c r="Q35" i="29"/>
  <c r="Q66" i="29" s="1"/>
  <c r="Q97" i="29" s="1"/>
  <c r="Q35" i="30"/>
  <c r="Q66" i="30" s="1"/>
  <c r="Q97" i="30" s="1"/>
  <c r="Q2" i="30"/>
  <c r="O2" i="76"/>
  <c r="Q2" i="29"/>
  <c r="Q35" i="41"/>
  <c r="Q66" i="41" s="1"/>
  <c r="Q97" i="41" s="1"/>
  <c r="O19" i="91"/>
  <c r="O19" i="84"/>
  <c r="O2" i="74"/>
  <c r="O19" i="85"/>
  <c r="O2" i="14"/>
  <c r="O8" i="14" s="1"/>
  <c r="O14" i="14" s="1"/>
  <c r="O21" i="14" s="1"/>
  <c r="O2" i="77"/>
  <c r="Q2" i="41"/>
  <c r="N66" i="20"/>
  <c r="N97" i="20"/>
  <c r="J66" i="57"/>
  <c r="J66" i="24"/>
  <c r="J66" i="23"/>
  <c r="J66" i="56"/>
  <c r="K66" i="57"/>
  <c r="K66" i="24"/>
  <c r="K66" i="23"/>
  <c r="K66" i="56"/>
  <c r="P2" i="76"/>
  <c r="R35" i="41"/>
  <c r="R66" i="41" s="1"/>
  <c r="R97" i="41" s="1"/>
  <c r="R2" i="29"/>
  <c r="P19" i="84"/>
  <c r="P2" i="77"/>
  <c r="P2" i="14"/>
  <c r="P8" i="14" s="1"/>
  <c r="P14" i="14" s="1"/>
  <c r="P21" i="14" s="1"/>
  <c r="P19" i="91"/>
  <c r="R35" i="30"/>
  <c r="R66" i="30" s="1"/>
  <c r="R97" i="30" s="1"/>
  <c r="P2" i="74"/>
  <c r="P19" i="85"/>
  <c r="R35" i="29"/>
  <c r="R66" i="29" s="1"/>
  <c r="R97" i="29" s="1"/>
  <c r="R2" i="30"/>
  <c r="R2" i="41"/>
  <c r="Q66" i="56"/>
  <c r="Q66" i="24"/>
  <c r="Q66" i="23"/>
  <c r="Q66" i="57"/>
  <c r="N66" i="24"/>
  <c r="N66" i="57"/>
  <c r="N66" i="23"/>
  <c r="N66" i="56"/>
  <c r="O60" i="74"/>
  <c r="O59" i="74"/>
  <c r="L97" i="24"/>
  <c r="L97" i="57"/>
  <c r="L97" i="23"/>
  <c r="L97" i="56"/>
  <c r="N39" i="74"/>
  <c r="N40" i="74"/>
  <c r="K20" i="77"/>
  <c r="K21" i="77"/>
  <c r="O66" i="23"/>
  <c r="O66" i="56"/>
  <c r="O66" i="57"/>
  <c r="O66" i="24"/>
  <c r="K19" i="84"/>
  <c r="M35" i="41"/>
  <c r="M66" i="41" s="1"/>
  <c r="M97" i="41" s="1"/>
  <c r="K2" i="76"/>
  <c r="K2" i="74"/>
  <c r="M2" i="30"/>
  <c r="M2" i="29"/>
  <c r="K2" i="77"/>
  <c r="K19" i="91"/>
  <c r="M35" i="30"/>
  <c r="M66" i="30" s="1"/>
  <c r="M97" i="30" s="1"/>
  <c r="M2" i="41"/>
  <c r="K19" i="85"/>
  <c r="M35" i="29"/>
  <c r="M66" i="29" s="1"/>
  <c r="M97" i="29" s="1"/>
  <c r="K2" i="14"/>
  <c r="K8" i="14" s="1"/>
  <c r="K14" i="14" s="1"/>
  <c r="K21" i="14" s="1"/>
  <c r="H19" i="84"/>
  <c r="J2" i="30"/>
  <c r="H19" i="91"/>
  <c r="J2" i="29"/>
  <c r="J35" i="29"/>
  <c r="J66" i="29" s="1"/>
  <c r="J97" i="29" s="1"/>
  <c r="H2" i="14"/>
  <c r="H8" i="14" s="1"/>
  <c r="H14" i="14" s="1"/>
  <c r="H21" i="14" s="1"/>
  <c r="H19" i="85"/>
  <c r="H2" i="76"/>
  <c r="J2" i="41"/>
  <c r="J35" i="30"/>
  <c r="J66" i="30" s="1"/>
  <c r="J97" i="30" s="1"/>
  <c r="J35" i="41"/>
  <c r="J66" i="41" s="1"/>
  <c r="J97" i="41" s="1"/>
  <c r="H2" i="74"/>
  <c r="H2" i="77"/>
  <c r="K97" i="20"/>
  <c r="K66" i="20"/>
  <c r="J39" i="74"/>
  <c r="J40" i="74"/>
  <c r="K40" i="74"/>
  <c r="K39" i="74"/>
  <c r="M39" i="74"/>
  <c r="M40" i="74"/>
  <c r="S62" i="94"/>
  <c r="Q97" i="24"/>
  <c r="Q97" i="56"/>
  <c r="Q97" i="23"/>
  <c r="Q97" i="57"/>
  <c r="O66" i="20"/>
  <c r="O97" i="20"/>
  <c r="M97" i="20"/>
  <c r="M66" i="20"/>
  <c r="N21" i="77"/>
  <c r="N20" i="77"/>
  <c r="L97" i="20"/>
  <c r="L66" i="20"/>
  <c r="I19" i="91"/>
  <c r="K35" i="29"/>
  <c r="K66" i="29" s="1"/>
  <c r="K97" i="29" s="1"/>
  <c r="I2" i="74"/>
  <c r="K35" i="41"/>
  <c r="K66" i="41" s="1"/>
  <c r="K97" i="41" s="1"/>
  <c r="I2" i="14"/>
  <c r="I8" i="14" s="1"/>
  <c r="I14" i="14" s="1"/>
  <c r="I21" i="14" s="1"/>
  <c r="K35" i="30"/>
  <c r="K66" i="30" s="1"/>
  <c r="K97" i="30" s="1"/>
  <c r="I19" i="85"/>
  <c r="I2" i="76"/>
  <c r="K2" i="29"/>
  <c r="I2" i="77"/>
  <c r="K2" i="41"/>
  <c r="K2" i="30"/>
  <c r="I19" i="84"/>
  <c r="J21" i="76"/>
  <c r="J20" i="76"/>
  <c r="P66" i="20"/>
  <c r="P97" i="20"/>
  <c r="M3" i="74"/>
  <c r="R97" i="20"/>
  <c r="R66" i="20"/>
  <c r="K59" i="74"/>
  <c r="K60" i="74"/>
  <c r="O97" i="23"/>
  <c r="O97" i="56"/>
  <c r="O97" i="57"/>
  <c r="O97" i="24"/>
  <c r="P125" i="47"/>
  <c r="P124" i="24"/>
  <c r="P124" i="20"/>
  <c r="P125" i="20" s="1"/>
  <c r="P124" i="56"/>
  <c r="P124" i="57"/>
  <c r="P124" i="23"/>
  <c r="P125" i="23" s="1"/>
  <c r="J2" i="76"/>
  <c r="J2" i="74"/>
  <c r="L2" i="29"/>
  <c r="L2" i="41"/>
  <c r="J19" i="91"/>
  <c r="J19" i="84"/>
  <c r="L35" i="41"/>
  <c r="L66" i="41" s="1"/>
  <c r="L97" i="41" s="1"/>
  <c r="L2" i="30"/>
  <c r="L35" i="29"/>
  <c r="L66" i="29" s="1"/>
  <c r="L97" i="29" s="1"/>
  <c r="J2" i="14"/>
  <c r="J8" i="14" s="1"/>
  <c r="J14" i="14" s="1"/>
  <c r="J21" i="14" s="1"/>
  <c r="J19" i="85"/>
  <c r="L35" i="30"/>
  <c r="L66" i="30" s="1"/>
  <c r="L97" i="30" s="1"/>
  <c r="J2" i="77"/>
  <c r="P66" i="56"/>
  <c r="P66" i="57"/>
  <c r="P66" i="24"/>
  <c r="P66" i="23"/>
  <c r="O40" i="74"/>
  <c r="O39" i="74"/>
  <c r="Q62" i="47"/>
  <c r="Q63" i="47" s="1"/>
  <c r="L124" i="23"/>
  <c r="L125" i="23" s="1"/>
  <c r="O21" i="77"/>
  <c r="O20" i="77"/>
  <c r="M97" i="23"/>
  <c r="M97" i="57"/>
  <c r="M97" i="24"/>
  <c r="M97" i="56"/>
  <c r="N35" i="30"/>
  <c r="N66" i="30" s="1"/>
  <c r="N97" i="30" s="1"/>
  <c r="L19" i="85"/>
  <c r="N2" i="29"/>
  <c r="L2" i="74"/>
  <c r="N35" i="29"/>
  <c r="N66" i="29" s="1"/>
  <c r="N97" i="29" s="1"/>
  <c r="L2" i="77"/>
  <c r="N2" i="41"/>
  <c r="N35" i="41"/>
  <c r="N66" i="41" s="1"/>
  <c r="N97" i="41" s="1"/>
  <c r="L2" i="76"/>
  <c r="L2" i="14"/>
  <c r="L8" i="14" s="1"/>
  <c r="L14" i="14" s="1"/>
  <c r="L21" i="14" s="1"/>
  <c r="L19" i="84"/>
  <c r="N2" i="30"/>
  <c r="L19" i="91"/>
  <c r="J66" i="20"/>
  <c r="J97" i="20"/>
  <c r="P62" i="94"/>
  <c r="P40" i="74"/>
  <c r="P39" i="74"/>
  <c r="L125" i="47"/>
  <c r="Q124" i="57"/>
  <c r="Q124" i="24"/>
  <c r="Q124" i="20"/>
  <c r="Q125" i="20" s="1"/>
  <c r="Q124" i="56"/>
  <c r="Q124" i="23"/>
  <c r="Q125" i="23" s="1"/>
  <c r="Q125" i="47"/>
  <c r="Q97" i="20"/>
  <c r="Q66" i="20"/>
  <c r="O35" i="30"/>
  <c r="O66" i="30" s="1"/>
  <c r="O97" i="30" s="1"/>
  <c r="O35" i="29"/>
  <c r="O66" i="29" s="1"/>
  <c r="O97" i="29" s="1"/>
  <c r="O35" i="41"/>
  <c r="O66" i="41" s="1"/>
  <c r="O97" i="41" s="1"/>
  <c r="M2" i="76"/>
  <c r="M2" i="14"/>
  <c r="M8" i="14" s="1"/>
  <c r="M14" i="14" s="1"/>
  <c r="M21" i="14" s="1"/>
  <c r="O2" i="41"/>
  <c r="O2" i="30"/>
  <c r="M2" i="77"/>
  <c r="M19" i="85"/>
  <c r="M19" i="84"/>
  <c r="M19" i="91"/>
  <c r="O2" i="29"/>
  <c r="M2" i="74"/>
  <c r="M66" i="56"/>
  <c r="M66" i="57"/>
  <c r="M66" i="23"/>
  <c r="M66" i="24"/>
  <c r="N97" i="57"/>
  <c r="N97" i="24"/>
  <c r="N97" i="23"/>
  <c r="N97" i="56"/>
  <c r="N20" i="76"/>
  <c r="N21" i="76"/>
  <c r="J97" i="56"/>
  <c r="J97" i="57"/>
  <c r="J97" i="23"/>
  <c r="J97" i="24"/>
  <c r="O20" i="76"/>
  <c r="O21" i="76"/>
  <c r="K97" i="24"/>
  <c r="K97" i="23"/>
  <c r="K97" i="56"/>
  <c r="K97" i="57"/>
  <c r="P97" i="23"/>
  <c r="P97" i="56"/>
  <c r="P97" i="24"/>
  <c r="P97" i="57"/>
  <c r="R62" i="47"/>
  <c r="P3" i="74"/>
  <c r="L59" i="74"/>
  <c r="L60" i="74"/>
  <c r="R97" i="24"/>
  <c r="R97" i="23"/>
  <c r="R97" i="56"/>
  <c r="R97" i="57"/>
  <c r="P20" i="77"/>
  <c r="P21" i="77"/>
  <c r="P94" i="47"/>
  <c r="P93" i="23"/>
  <c r="P94" i="23" s="1"/>
  <c r="P93" i="20"/>
  <c r="P94" i="20" s="1"/>
  <c r="P93" i="57"/>
  <c r="P93" i="56"/>
  <c r="P93" i="24"/>
  <c r="L66" i="23"/>
  <c r="L66" i="56"/>
  <c r="L66" i="57"/>
  <c r="L66" i="24"/>
  <c r="N19" i="85"/>
  <c r="P2" i="41"/>
  <c r="P2" i="30"/>
  <c r="P35" i="41"/>
  <c r="P66" i="41" s="1"/>
  <c r="P97" i="41" s="1"/>
  <c r="N2" i="74"/>
  <c r="N2" i="14"/>
  <c r="N8" i="14" s="1"/>
  <c r="N14" i="14" s="1"/>
  <c r="N21" i="14" s="1"/>
  <c r="N2" i="76"/>
  <c r="N19" i="84"/>
  <c r="P35" i="30"/>
  <c r="P66" i="30" s="1"/>
  <c r="P97" i="30" s="1"/>
  <c r="N2" i="77"/>
  <c r="P35" i="29"/>
  <c r="P66" i="29" s="1"/>
  <c r="P97" i="29" s="1"/>
  <c r="N19" i="91"/>
  <c r="P2" i="29"/>
  <c r="L124" i="20"/>
  <c r="L125" i="20" s="1"/>
  <c r="L124" i="24"/>
  <c r="M62" i="94"/>
  <c r="L124" i="57"/>
  <c r="J20" i="77"/>
  <c r="J21" i="77"/>
  <c r="I21" i="74"/>
  <c r="I20" i="74"/>
  <c r="L62" i="94"/>
  <c r="G8" i="47"/>
  <c r="G8" i="96" s="1"/>
  <c r="F41" i="23"/>
  <c r="F41" i="99" s="1"/>
  <c r="O29" i="23"/>
  <c r="O30" i="23" s="1"/>
  <c r="O29" i="56"/>
  <c r="Q62" i="24"/>
  <c r="F72" i="23"/>
  <c r="F72" i="99" s="1"/>
  <c r="F103" i="23"/>
  <c r="F103" i="99" s="1"/>
  <c r="L30" i="47"/>
  <c r="L29" i="24"/>
  <c r="L29" i="20"/>
  <c r="L30" i="20" s="1"/>
  <c r="L29" i="56"/>
  <c r="L29" i="57"/>
  <c r="L29" i="23"/>
  <c r="L30" i="23" s="1"/>
  <c r="S29" i="20"/>
  <c r="S29" i="56"/>
  <c r="S29" i="23"/>
  <c r="S29" i="57"/>
  <c r="S29" i="24"/>
  <c r="R92" i="94"/>
  <c r="R94" i="94" s="1"/>
  <c r="Q92" i="94"/>
  <c r="Q94" i="94" s="1"/>
  <c r="BH10" i="68"/>
  <c r="O39" i="94"/>
  <c r="O6" i="94" s="1"/>
  <c r="O56" i="94"/>
  <c r="O23" i="94" s="1"/>
  <c r="O40" i="94"/>
  <c r="O7" i="94" s="1"/>
  <c r="O53" i="94"/>
  <c r="O20" i="94" s="1"/>
  <c r="O52" i="94"/>
  <c r="O19" i="94" s="1"/>
  <c r="O51" i="94"/>
  <c r="O18" i="94" s="1"/>
  <c r="O58" i="94"/>
  <c r="O25" i="94" s="1"/>
  <c r="O50" i="94"/>
  <c r="O17" i="94" s="1"/>
  <c r="O42" i="94"/>
  <c r="O9" i="94" s="1"/>
  <c r="O47" i="94"/>
  <c r="O14" i="94" s="1"/>
  <c r="O60" i="94"/>
  <c r="O27" i="94" s="1"/>
  <c r="O57" i="94"/>
  <c r="O24" i="94" s="1"/>
  <c r="O48" i="94"/>
  <c r="O15" i="94" s="1"/>
  <c r="O41" i="94"/>
  <c r="O8" i="94" s="1"/>
  <c r="O44" i="94"/>
  <c r="O11" i="94" s="1"/>
  <c r="O54" i="94"/>
  <c r="O21" i="94" s="1"/>
  <c r="O49" i="94"/>
  <c r="O16" i="94" s="1"/>
  <c r="O46" i="94"/>
  <c r="O13" i="94" s="1"/>
  <c r="O38" i="94"/>
  <c r="O5" i="94" s="1"/>
  <c r="O43" i="94"/>
  <c r="O10" i="94" s="1"/>
  <c r="O45" i="94"/>
  <c r="O12" i="94" s="1"/>
  <c r="BI10" i="68"/>
  <c r="R29" i="96"/>
  <c r="R29" i="47"/>
  <c r="R29" i="99" s="1"/>
  <c r="R30" i="99" s="1"/>
  <c r="Q58" i="94"/>
  <c r="Q25" i="94" s="1"/>
  <c r="Q40" i="94"/>
  <c r="Q7" i="94" s="1"/>
  <c r="Q42" i="94"/>
  <c r="Q9" i="94" s="1"/>
  <c r="R54" i="94"/>
  <c r="R21" i="94" s="1"/>
  <c r="Q36" i="94"/>
  <c r="Q3" i="94" s="1"/>
  <c r="Q44" i="94"/>
  <c r="Q11" i="94" s="1"/>
  <c r="Q54" i="94"/>
  <c r="Q21" i="94" s="1"/>
  <c r="R48" i="94"/>
  <c r="R15" i="94" s="1"/>
  <c r="Q55" i="94"/>
  <c r="Q22" i="94" s="1"/>
  <c r="Q47" i="94"/>
  <c r="Q14" i="94" s="1"/>
  <c r="P29" i="96"/>
  <c r="P29" i="47"/>
  <c r="P29" i="99" s="1"/>
  <c r="P30" i="99" s="1"/>
  <c r="Q43" i="94"/>
  <c r="Q10" i="94" s="1"/>
  <c r="Q50" i="94"/>
  <c r="Q17" i="94" s="1"/>
  <c r="O37" i="94"/>
  <c r="O4" i="94" s="1"/>
  <c r="BF10" i="68"/>
  <c r="O59" i="94"/>
  <c r="O26" i="94" s="1"/>
  <c r="O30" i="47"/>
  <c r="O55" i="94"/>
  <c r="O22" i="94" s="1"/>
  <c r="N29" i="96"/>
  <c r="N29" i="47"/>
  <c r="N29" i="99" s="1"/>
  <c r="N30" i="99" s="1"/>
  <c r="R37" i="94"/>
  <c r="R4" i="94" s="1"/>
  <c r="S37" i="94"/>
  <c r="S4" i="94" s="1"/>
  <c r="S44" i="94"/>
  <c r="S11" i="94" s="1"/>
  <c r="S52" i="94"/>
  <c r="S19" i="94" s="1"/>
  <c r="S40" i="94"/>
  <c r="S7" i="94" s="1"/>
  <c r="S47" i="94"/>
  <c r="S14" i="94" s="1"/>
  <c r="S55" i="94"/>
  <c r="S22" i="94" s="1"/>
  <c r="S50" i="94"/>
  <c r="S17" i="94" s="1"/>
  <c r="S58" i="94"/>
  <c r="S25" i="94" s="1"/>
  <c r="S46" i="94"/>
  <c r="S13" i="94" s="1"/>
  <c r="S38" i="94"/>
  <c r="S5" i="94" s="1"/>
  <c r="S45" i="94"/>
  <c r="S12" i="94" s="1"/>
  <c r="S53" i="94"/>
  <c r="S20" i="94" s="1"/>
  <c r="S60" i="94"/>
  <c r="S27" i="94" s="1"/>
  <c r="S54" i="94"/>
  <c r="S21" i="94" s="1"/>
  <c r="S48" i="94"/>
  <c r="S15" i="94" s="1"/>
  <c r="S56" i="94"/>
  <c r="S23" i="94" s="1"/>
  <c r="S39" i="94"/>
  <c r="S6" i="94" s="1"/>
  <c r="S36" i="94"/>
  <c r="S43" i="94"/>
  <c r="S10" i="94" s="1"/>
  <c r="S51" i="94"/>
  <c r="S18" i="94" s="1"/>
  <c r="S59" i="94"/>
  <c r="S26" i="94" s="1"/>
  <c r="S42" i="94"/>
  <c r="S9" i="94" s="1"/>
  <c r="S49" i="94"/>
  <c r="S16" i="94" s="1"/>
  <c r="S57" i="94"/>
  <c r="S24" i="94" s="1"/>
  <c r="BE10" i="68"/>
  <c r="R56" i="94"/>
  <c r="R23" i="94" s="1"/>
  <c r="M29" i="96"/>
  <c r="M29" i="47"/>
  <c r="M29" i="99" s="1"/>
  <c r="M30" i="99" s="1"/>
  <c r="AO10" i="68"/>
  <c r="K3" i="74" s="1"/>
  <c r="R57" i="94"/>
  <c r="R24" i="94" s="1"/>
  <c r="R55" i="94"/>
  <c r="R22" i="94" s="1"/>
  <c r="R59" i="94"/>
  <c r="R26" i="94" s="1"/>
  <c r="R51" i="94"/>
  <c r="R18" i="94" s="1"/>
  <c r="P50" i="94"/>
  <c r="P17" i="94" s="1"/>
  <c r="P58" i="94"/>
  <c r="P25" i="94" s="1"/>
  <c r="P40" i="94"/>
  <c r="P7" i="94" s="1"/>
  <c r="P47" i="94"/>
  <c r="P14" i="94" s="1"/>
  <c r="P55" i="94"/>
  <c r="P22" i="94" s="1"/>
  <c r="P37" i="94"/>
  <c r="P4" i="94" s="1"/>
  <c r="P44" i="94"/>
  <c r="P11" i="94" s="1"/>
  <c r="P52" i="94"/>
  <c r="P19" i="94" s="1"/>
  <c r="P42" i="94"/>
  <c r="P9" i="94" s="1"/>
  <c r="P49" i="94"/>
  <c r="P16" i="94" s="1"/>
  <c r="P57" i="94"/>
  <c r="P24" i="94" s="1"/>
  <c r="P39" i="94"/>
  <c r="P6" i="94" s="1"/>
  <c r="P46" i="94"/>
  <c r="P13" i="94" s="1"/>
  <c r="P54" i="94"/>
  <c r="P21" i="94" s="1"/>
  <c r="P36" i="94"/>
  <c r="P43" i="94"/>
  <c r="P10" i="94" s="1"/>
  <c r="P51" i="94"/>
  <c r="P18" i="94" s="1"/>
  <c r="P59" i="94"/>
  <c r="P26" i="94" s="1"/>
  <c r="P41" i="94"/>
  <c r="P8" i="94" s="1"/>
  <c r="P48" i="94"/>
  <c r="P15" i="94" s="1"/>
  <c r="P56" i="94"/>
  <c r="P23" i="94" s="1"/>
  <c r="P38" i="94"/>
  <c r="P5" i="94" s="1"/>
  <c r="P45" i="94"/>
  <c r="P12" i="94" s="1"/>
  <c r="P53" i="94"/>
  <c r="P20" i="94" s="1"/>
  <c r="P60" i="94"/>
  <c r="P27" i="94" s="1"/>
  <c r="AN10" i="68"/>
  <c r="K29" i="96"/>
  <c r="K29" i="47"/>
  <c r="K29" i="99" s="1"/>
  <c r="K30" i="99" s="1"/>
  <c r="K62" i="47"/>
  <c r="K62" i="99" s="1"/>
  <c r="K63" i="99" s="1"/>
  <c r="F8" i="47"/>
  <c r="F8" i="96" s="1"/>
  <c r="J18" i="77" l="1"/>
  <c r="J24" i="77" s="1"/>
  <c r="J44" i="77" s="1"/>
  <c r="J64" i="77" s="1"/>
  <c r="J12" i="77"/>
  <c r="M12" i="77"/>
  <c r="M18" i="77" s="1"/>
  <c r="M24" i="77" s="1"/>
  <c r="M44" i="77" s="1"/>
  <c r="M64" i="77" s="1"/>
  <c r="H12" i="77"/>
  <c r="H18" i="77" s="1"/>
  <c r="H24" i="77" s="1"/>
  <c r="H44" i="77" s="1"/>
  <c r="H64" i="77" s="1"/>
  <c r="P18" i="77"/>
  <c r="P24" i="77" s="1"/>
  <c r="P44" i="77" s="1"/>
  <c r="P64" i="77" s="1"/>
  <c r="P12" i="77"/>
  <c r="O18" i="77"/>
  <c r="O24" i="77" s="1"/>
  <c r="O44" i="77" s="1"/>
  <c r="O64" i="77" s="1"/>
  <c r="O12" i="77"/>
  <c r="I18" i="77"/>
  <c r="I24" i="77" s="1"/>
  <c r="I44" i="77" s="1"/>
  <c r="I64" i="77" s="1"/>
  <c r="I12" i="77"/>
  <c r="K12" i="77"/>
  <c r="K18" i="77" s="1"/>
  <c r="K24" i="77" s="1"/>
  <c r="K44" i="77" s="1"/>
  <c r="K64" i="77" s="1"/>
  <c r="N18" i="77"/>
  <c r="N24" i="77" s="1"/>
  <c r="N44" i="77" s="1"/>
  <c r="N64" i="77" s="1"/>
  <c r="N12" i="77"/>
  <c r="L18" i="77"/>
  <c r="L24" i="77" s="1"/>
  <c r="L44" i="77" s="1"/>
  <c r="L64" i="77" s="1"/>
  <c r="L12" i="77"/>
  <c r="K12" i="76"/>
  <c r="K18" i="76" s="1"/>
  <c r="K24" i="76" s="1"/>
  <c r="K44" i="76" s="1"/>
  <c r="K64" i="76" s="1"/>
  <c r="N12" i="76"/>
  <c r="N18" i="76" s="1"/>
  <c r="N24" i="76" s="1"/>
  <c r="N44" i="76" s="1"/>
  <c r="N64" i="76" s="1"/>
  <c r="H18" i="76"/>
  <c r="H24" i="76" s="1"/>
  <c r="H44" i="76" s="1"/>
  <c r="H64" i="76" s="1"/>
  <c r="H12" i="76"/>
  <c r="L12" i="76"/>
  <c r="L18" i="76" s="1"/>
  <c r="L24" i="76" s="1"/>
  <c r="L44" i="76" s="1"/>
  <c r="L64" i="76" s="1"/>
  <c r="J12" i="76"/>
  <c r="J18" i="76" s="1"/>
  <c r="J24" i="76" s="1"/>
  <c r="J44" i="76" s="1"/>
  <c r="J64" i="76" s="1"/>
  <c r="I12" i="76"/>
  <c r="I18" i="76" s="1"/>
  <c r="I24" i="76" s="1"/>
  <c r="I44" i="76" s="1"/>
  <c r="I64" i="76" s="1"/>
  <c r="P18" i="76"/>
  <c r="P24" i="76" s="1"/>
  <c r="P44" i="76" s="1"/>
  <c r="P64" i="76" s="1"/>
  <c r="P12" i="76"/>
  <c r="O12" i="76"/>
  <c r="O18" i="76" s="1"/>
  <c r="O24" i="76" s="1"/>
  <c r="O44" i="76" s="1"/>
  <c r="O64" i="76" s="1"/>
  <c r="M12" i="76"/>
  <c r="M18" i="76" s="1"/>
  <c r="M24" i="76" s="1"/>
  <c r="M44" i="76" s="1"/>
  <c r="M64" i="76" s="1"/>
  <c r="P12" i="74"/>
  <c r="P18" i="74" s="1"/>
  <c r="P24" i="74" s="1"/>
  <c r="P44" i="74" s="1"/>
  <c r="P64" i="74" s="1"/>
  <c r="P70" i="74" s="1"/>
  <c r="P76" i="74" s="1"/>
  <c r="P82" i="74" s="1"/>
  <c r="L12" i="74"/>
  <c r="L18" i="74" s="1"/>
  <c r="L24" i="74" s="1"/>
  <c r="L44" i="74" s="1"/>
  <c r="L64" i="74" s="1"/>
  <c r="L70" i="74" s="1"/>
  <c r="L76" i="74" s="1"/>
  <c r="L82" i="74" s="1"/>
  <c r="K18" i="74"/>
  <c r="K24" i="74" s="1"/>
  <c r="K44" i="74" s="1"/>
  <c r="K64" i="74" s="1"/>
  <c r="K70" i="74" s="1"/>
  <c r="K76" i="74" s="1"/>
  <c r="K82" i="74" s="1"/>
  <c r="K12" i="74"/>
  <c r="M12" i="74"/>
  <c r="M18" i="74" s="1"/>
  <c r="M24" i="74" s="1"/>
  <c r="M44" i="74" s="1"/>
  <c r="M64" i="74" s="1"/>
  <c r="M70" i="74" s="1"/>
  <c r="M76" i="74" s="1"/>
  <c r="M82" i="74" s="1"/>
  <c r="I12" i="74"/>
  <c r="I18" i="74" s="1"/>
  <c r="I24" i="74" s="1"/>
  <c r="I44" i="74" s="1"/>
  <c r="I64" i="74" s="1"/>
  <c r="I70" i="74" s="1"/>
  <c r="I76" i="74" s="1"/>
  <c r="I82" i="74" s="1"/>
  <c r="J12" i="74"/>
  <c r="J18" i="74" s="1"/>
  <c r="J24" i="74" s="1"/>
  <c r="J44" i="74" s="1"/>
  <c r="J64" i="74" s="1"/>
  <c r="J70" i="74" s="1"/>
  <c r="J76" i="74" s="1"/>
  <c r="J82" i="74" s="1"/>
  <c r="H18" i="74"/>
  <c r="H24" i="74" s="1"/>
  <c r="H44" i="74" s="1"/>
  <c r="H64" i="74" s="1"/>
  <c r="H70" i="74" s="1"/>
  <c r="H76" i="74" s="1"/>
  <c r="H82" i="74" s="1"/>
  <c r="H12" i="74"/>
  <c r="N12" i="74"/>
  <c r="N18" i="74" s="1"/>
  <c r="N24" i="74" s="1"/>
  <c r="N44" i="74" s="1"/>
  <c r="N64" i="74" s="1"/>
  <c r="N70" i="74" s="1"/>
  <c r="N76" i="74" s="1"/>
  <c r="N82" i="74" s="1"/>
  <c r="O12" i="74"/>
  <c r="O18" i="74" s="1"/>
  <c r="O24" i="74" s="1"/>
  <c r="O44" i="74" s="1"/>
  <c r="O64" i="74" s="1"/>
  <c r="O70" i="74" s="1"/>
  <c r="O76" i="74" s="1"/>
  <c r="O82" i="74" s="1"/>
  <c r="T15" i="100"/>
  <c r="U16" i="100"/>
  <c r="R53" i="94"/>
  <c r="R20" i="94" s="1"/>
  <c r="R46" i="94"/>
  <c r="R13" i="94" s="1"/>
  <c r="R36" i="94"/>
  <c r="R38" i="94"/>
  <c r="R5" i="94" s="1"/>
  <c r="Q45" i="94"/>
  <c r="Q12" i="94" s="1"/>
  <c r="Q51" i="94"/>
  <c r="Q18" i="94" s="1"/>
  <c r="Q53" i="94"/>
  <c r="Q20" i="94" s="1"/>
  <c r="R60" i="94"/>
  <c r="R27" i="94" s="1"/>
  <c r="Q38" i="94"/>
  <c r="Q5" i="94" s="1"/>
  <c r="R44" i="94"/>
  <c r="R11" i="94" s="1"/>
  <c r="Q57" i="94"/>
  <c r="Q24" i="94" s="1"/>
  <c r="O29" i="20"/>
  <c r="O30" i="20" s="1"/>
  <c r="R40" i="94"/>
  <c r="R7" i="94" s="1"/>
  <c r="R45" i="94"/>
  <c r="R12" i="94" s="1"/>
  <c r="R39" i="94"/>
  <c r="R6" i="94" s="1"/>
  <c r="R50" i="94"/>
  <c r="R17" i="94" s="1"/>
  <c r="Q37" i="94"/>
  <c r="Q4" i="94" s="1"/>
  <c r="Q59" i="94"/>
  <c r="Q26" i="94" s="1"/>
  <c r="R58" i="94"/>
  <c r="R25" i="94" s="1"/>
  <c r="O29" i="24"/>
  <c r="R52" i="94"/>
  <c r="R19" i="94" s="1"/>
  <c r="R49" i="94"/>
  <c r="R16" i="94" s="1"/>
  <c r="R42" i="94"/>
  <c r="R9" i="94" s="1"/>
  <c r="Q39" i="94"/>
  <c r="Q6" i="94" s="1"/>
  <c r="Q48" i="94"/>
  <c r="Q15" i="94" s="1"/>
  <c r="Q60" i="94"/>
  <c r="Q27" i="94" s="1"/>
  <c r="Q49" i="94"/>
  <c r="Q16" i="94" s="1"/>
  <c r="O29" i="57"/>
  <c r="R47" i="94"/>
  <c r="R14" i="94" s="1"/>
  <c r="R41" i="94"/>
  <c r="R8" i="94" s="1"/>
  <c r="Q56" i="94"/>
  <c r="Q23" i="94" s="1"/>
  <c r="R43" i="94"/>
  <c r="R10" i="94" s="1"/>
  <c r="Q52" i="94"/>
  <c r="Q19" i="94" s="1"/>
  <c r="Q41" i="94"/>
  <c r="Q8" i="94" s="1"/>
  <c r="Q29" i="57"/>
  <c r="Q29" i="24"/>
  <c r="Q29" i="20"/>
  <c r="Q30" i="20" s="1"/>
  <c r="Q30" i="47"/>
  <c r="O3" i="74"/>
  <c r="O21" i="74" s="1"/>
  <c r="Q29" i="56"/>
  <c r="P62" i="20"/>
  <c r="P63" i="20" s="1"/>
  <c r="Q29" i="23"/>
  <c r="Q30" i="23" s="1"/>
  <c r="O62" i="47"/>
  <c r="O62" i="24" s="1"/>
  <c r="P62" i="23"/>
  <c r="P63" i="23" s="1"/>
  <c r="O62" i="99"/>
  <c r="O63" i="99" s="1"/>
  <c r="P63" i="47"/>
  <c r="P62" i="99"/>
  <c r="P63" i="99" s="1"/>
  <c r="N63" i="47"/>
  <c r="N62" i="99"/>
  <c r="N63" i="99" s="1"/>
  <c r="N62" i="24"/>
  <c r="R63" i="47"/>
  <c r="R62" i="99"/>
  <c r="R63" i="99" s="1"/>
  <c r="Q62" i="23"/>
  <c r="Q63" i="23" s="1"/>
  <c r="Q62" i="99"/>
  <c r="Q63" i="99" s="1"/>
  <c r="N36" i="91"/>
  <c r="N53" i="91" s="1"/>
  <c r="I36" i="84"/>
  <c r="I53" i="84" s="1"/>
  <c r="H36" i="85"/>
  <c r="H53" i="85" s="1"/>
  <c r="P36" i="91"/>
  <c r="P53" i="91" s="1"/>
  <c r="J36" i="85"/>
  <c r="J53" i="85" s="1"/>
  <c r="K36" i="85"/>
  <c r="K53" i="85" s="1"/>
  <c r="M36" i="84"/>
  <c r="M53" i="84" s="1"/>
  <c r="F103" i="100"/>
  <c r="F123" i="99"/>
  <c r="N36" i="84"/>
  <c r="N53" i="84" s="1"/>
  <c r="M36" i="85"/>
  <c r="M53" i="85" s="1"/>
  <c r="I36" i="91"/>
  <c r="I53" i="91" s="1"/>
  <c r="H36" i="91"/>
  <c r="H53" i="91" s="1"/>
  <c r="K36" i="91"/>
  <c r="K53" i="91" s="1"/>
  <c r="O36" i="85"/>
  <c r="O53" i="85" s="1"/>
  <c r="N36" i="85"/>
  <c r="N53" i="85" s="1"/>
  <c r="L36" i="84"/>
  <c r="L53" i="84" s="1"/>
  <c r="P36" i="85"/>
  <c r="P53" i="85" s="1"/>
  <c r="P36" i="84"/>
  <c r="P53" i="84" s="1"/>
  <c r="L36" i="85"/>
  <c r="L53" i="85" s="1"/>
  <c r="J36" i="84"/>
  <c r="J53" i="84" s="1"/>
  <c r="I36" i="85"/>
  <c r="I53" i="85" s="1"/>
  <c r="H36" i="84"/>
  <c r="H53" i="84" s="1"/>
  <c r="O36" i="84"/>
  <c r="O53" i="84" s="1"/>
  <c r="M36" i="91"/>
  <c r="M53" i="91" s="1"/>
  <c r="L36" i="91"/>
  <c r="L53" i="91" s="1"/>
  <c r="K36" i="84"/>
  <c r="K53" i="84" s="1"/>
  <c r="F72" i="100"/>
  <c r="F92" i="99"/>
  <c r="F41" i="100"/>
  <c r="F8" i="99"/>
  <c r="F61" i="99"/>
  <c r="J36" i="91"/>
  <c r="J53" i="91" s="1"/>
  <c r="O36" i="91"/>
  <c r="O53" i="91" s="1"/>
  <c r="Q62" i="57"/>
  <c r="R62" i="57"/>
  <c r="Q62" i="56"/>
  <c r="Q62" i="20"/>
  <c r="Q63" i="20" s="1"/>
  <c r="P62" i="24"/>
  <c r="P62" i="56"/>
  <c r="N62" i="57"/>
  <c r="N62" i="56"/>
  <c r="N62" i="20"/>
  <c r="N63" i="20" s="1"/>
  <c r="R62" i="20"/>
  <c r="R63" i="20" s="1"/>
  <c r="O20" i="74"/>
  <c r="N62" i="94"/>
  <c r="K21" i="74"/>
  <c r="K20" i="74"/>
  <c r="R62" i="56"/>
  <c r="R62" i="23"/>
  <c r="R63" i="23" s="1"/>
  <c r="R62" i="94"/>
  <c r="Q62" i="94"/>
  <c r="R62" i="24"/>
  <c r="M20" i="74"/>
  <c r="M21" i="74"/>
  <c r="L21" i="74"/>
  <c r="L20" i="74"/>
  <c r="O62" i="94"/>
  <c r="P21" i="74"/>
  <c r="P20" i="74"/>
  <c r="N21" i="74"/>
  <c r="N20" i="74"/>
  <c r="J3" i="74"/>
  <c r="K29" i="20"/>
  <c r="K30" i="20" s="1"/>
  <c r="K29" i="56"/>
  <c r="K29" i="24"/>
  <c r="K29" i="57"/>
  <c r="K29" i="23"/>
  <c r="K30" i="23" s="1"/>
  <c r="P30" i="47"/>
  <c r="P29" i="56"/>
  <c r="P29" i="57"/>
  <c r="P29" i="23"/>
  <c r="P30" i="23" s="1"/>
  <c r="P29" i="24"/>
  <c r="P29" i="20"/>
  <c r="P30" i="20" s="1"/>
  <c r="G41" i="23"/>
  <c r="G41" i="99" s="1"/>
  <c r="K63" i="47"/>
  <c r="K62" i="56"/>
  <c r="K62" i="57"/>
  <c r="K62" i="24"/>
  <c r="K62" i="23"/>
  <c r="K63" i="23" s="1"/>
  <c r="K62" i="20"/>
  <c r="K63" i="20" s="1"/>
  <c r="M30" i="47"/>
  <c r="M29" i="57"/>
  <c r="M29" i="23"/>
  <c r="M30" i="23" s="1"/>
  <c r="M29" i="56"/>
  <c r="M29" i="20"/>
  <c r="M30" i="20" s="1"/>
  <c r="M29" i="24"/>
  <c r="R30" i="47"/>
  <c r="R29" i="56"/>
  <c r="R29" i="57"/>
  <c r="R29" i="23"/>
  <c r="R30" i="23" s="1"/>
  <c r="R29" i="24"/>
  <c r="R29" i="20"/>
  <c r="R30" i="20" s="1"/>
  <c r="N30" i="47"/>
  <c r="N29" i="24"/>
  <c r="N29" i="20"/>
  <c r="N30" i="20" s="1"/>
  <c r="N29" i="57"/>
  <c r="N29" i="23"/>
  <c r="N30" i="23" s="1"/>
  <c r="N29" i="56"/>
  <c r="G103" i="23"/>
  <c r="G103" i="99" s="1"/>
  <c r="G72" i="23"/>
  <c r="G72" i="99" s="1"/>
  <c r="O28" i="94"/>
  <c r="O30" i="94" s="1"/>
  <c r="O61" i="94"/>
  <c r="S3" i="94"/>
  <c r="M62" i="47"/>
  <c r="M62" i="99" s="1"/>
  <c r="M63" i="99" s="1"/>
  <c r="N54" i="94"/>
  <c r="N21" i="94" s="1"/>
  <c r="N60" i="94"/>
  <c r="N27" i="94" s="1"/>
  <c r="N37" i="94"/>
  <c r="N4" i="94" s="1"/>
  <c r="N50" i="94"/>
  <c r="N17" i="94" s="1"/>
  <c r="N36" i="94"/>
  <c r="N58" i="94"/>
  <c r="N25" i="94" s="1"/>
  <c r="N39" i="94"/>
  <c r="N6" i="94" s="1"/>
  <c r="N38" i="94"/>
  <c r="N5" i="94" s="1"/>
  <c r="N42" i="94"/>
  <c r="N9" i="94" s="1"/>
  <c r="N40" i="94"/>
  <c r="N7" i="94" s="1"/>
  <c r="N46" i="94"/>
  <c r="N13" i="94" s="1"/>
  <c r="N41" i="94"/>
  <c r="N8" i="94" s="1"/>
  <c r="N47" i="94"/>
  <c r="N14" i="94" s="1"/>
  <c r="N45" i="94"/>
  <c r="N12" i="94" s="1"/>
  <c r="N56" i="94"/>
  <c r="N23" i="94" s="1"/>
  <c r="N43" i="94"/>
  <c r="N10" i="94" s="1"/>
  <c r="N44" i="94"/>
  <c r="N11" i="94" s="1"/>
  <c r="N57" i="94"/>
  <c r="N24" i="94" s="1"/>
  <c r="N51" i="94"/>
  <c r="N18" i="94" s="1"/>
  <c r="N48" i="94"/>
  <c r="N15" i="94" s="1"/>
  <c r="N49" i="94"/>
  <c r="N16" i="94" s="1"/>
  <c r="N59" i="94"/>
  <c r="N26" i="94" s="1"/>
  <c r="N55" i="94"/>
  <c r="N22" i="94" s="1"/>
  <c r="N52" i="94"/>
  <c r="N19" i="94" s="1"/>
  <c r="N53" i="94"/>
  <c r="N20" i="94" s="1"/>
  <c r="R3" i="94"/>
  <c r="L62" i="47"/>
  <c r="L62" i="99" s="1"/>
  <c r="L63" i="99" s="1"/>
  <c r="P61" i="94"/>
  <c r="P63" i="94" s="1"/>
  <c r="P3" i="94"/>
  <c r="P28" i="94" s="1"/>
  <c r="P30" i="94" s="1"/>
  <c r="K30" i="47"/>
  <c r="Q28" i="94" l="1"/>
  <c r="Q30" i="94" s="1"/>
  <c r="R61" i="94"/>
  <c r="R63" i="94" s="1"/>
  <c r="R28" i="94"/>
  <c r="R30" i="94" s="1"/>
  <c r="O62" i="23"/>
  <c r="O63" i="23" s="1"/>
  <c r="O62" i="20"/>
  <c r="O63" i="20" s="1"/>
  <c r="O62" i="56"/>
  <c r="Q61" i="94"/>
  <c r="Q63" i="94" s="1"/>
  <c r="O62" i="57"/>
  <c r="O63" i="47"/>
  <c r="H70" i="84"/>
  <c r="H87" i="84" s="1"/>
  <c r="P70" i="91"/>
  <c r="P87" i="91" s="1"/>
  <c r="N70" i="85"/>
  <c r="N87" i="85" s="1"/>
  <c r="O70" i="85"/>
  <c r="O87" i="85" s="1"/>
  <c r="I70" i="85"/>
  <c r="I87" i="85" s="1"/>
  <c r="J70" i="84"/>
  <c r="J87" i="84" s="1"/>
  <c r="K70" i="84"/>
  <c r="K87" i="84" s="1"/>
  <c r="H70" i="85"/>
  <c r="H87" i="85" s="1"/>
  <c r="O70" i="84"/>
  <c r="O87" i="84" s="1"/>
  <c r="K70" i="85"/>
  <c r="K87" i="85" s="1"/>
  <c r="H70" i="91"/>
  <c r="H87" i="91" s="1"/>
  <c r="I70" i="91"/>
  <c r="I87" i="91" s="1"/>
  <c r="P70" i="84"/>
  <c r="P87" i="84" s="1"/>
  <c r="L70" i="91"/>
  <c r="L87" i="91" s="1"/>
  <c r="P70" i="85"/>
  <c r="P87" i="85" s="1"/>
  <c r="N70" i="84"/>
  <c r="N87" i="84" s="1"/>
  <c r="I70" i="84"/>
  <c r="I87" i="84" s="1"/>
  <c r="M70" i="84"/>
  <c r="M87" i="84" s="1"/>
  <c r="K70" i="91"/>
  <c r="K87" i="91" s="1"/>
  <c r="J70" i="85"/>
  <c r="J87" i="85" s="1"/>
  <c r="L70" i="85"/>
  <c r="L87" i="85" s="1"/>
  <c r="M70" i="85"/>
  <c r="M87" i="85" s="1"/>
  <c r="M70" i="91"/>
  <c r="M87" i="91" s="1"/>
  <c r="L70" i="84"/>
  <c r="L87" i="84" s="1"/>
  <c r="N70" i="91"/>
  <c r="N87" i="91" s="1"/>
  <c r="G72" i="100"/>
  <c r="G92" i="100" s="1"/>
  <c r="G92" i="99"/>
  <c r="F92" i="100"/>
  <c r="F123" i="100"/>
  <c r="F28" i="99"/>
  <c r="F8" i="100"/>
  <c r="G103" i="100"/>
  <c r="G123" i="100" s="1"/>
  <c r="G123" i="99"/>
  <c r="G41" i="100"/>
  <c r="G61" i="99"/>
  <c r="G8" i="99"/>
  <c r="O70" i="91"/>
  <c r="O87" i="91" s="1"/>
  <c r="J70" i="91"/>
  <c r="J87" i="91" s="1"/>
  <c r="O63" i="94"/>
  <c r="J21" i="74"/>
  <c r="J20" i="74"/>
  <c r="H72" i="23"/>
  <c r="H72" i="99" s="1"/>
  <c r="L63" i="47"/>
  <c r="L62" i="20"/>
  <c r="L63" i="20" s="1"/>
  <c r="L62" i="24"/>
  <c r="L62" i="23"/>
  <c r="L63" i="23" s="1"/>
  <c r="L62" i="57"/>
  <c r="L62" i="56"/>
  <c r="H103" i="23"/>
  <c r="H103" i="99" s="1"/>
  <c r="H41" i="23"/>
  <c r="H41" i="99" s="1"/>
  <c r="H8" i="47"/>
  <c r="H8" i="96" s="1"/>
  <c r="M63" i="47"/>
  <c r="M62" i="56"/>
  <c r="M62" i="57"/>
  <c r="M62" i="20"/>
  <c r="M63" i="20" s="1"/>
  <c r="M62" i="24"/>
  <c r="M62" i="23"/>
  <c r="M63" i="23" s="1"/>
  <c r="N3" i="94"/>
  <c r="N28" i="94" s="1"/>
  <c r="N30" i="94" s="1"/>
  <c r="N61" i="94"/>
  <c r="N63" i="94" s="1"/>
  <c r="C9" i="35"/>
  <c r="D104" i="29"/>
  <c r="C104" i="29"/>
  <c r="D103" i="29"/>
  <c r="C103" i="29"/>
  <c r="B103" i="29"/>
  <c r="D73" i="29"/>
  <c r="C73" i="29"/>
  <c r="D72" i="29"/>
  <c r="C72" i="29"/>
  <c r="B72" i="29"/>
  <c r="D42" i="29"/>
  <c r="C42" i="29"/>
  <c r="D41" i="29"/>
  <c r="C41" i="29"/>
  <c r="B41" i="29"/>
  <c r="D9" i="29"/>
  <c r="C9" i="29"/>
  <c r="D8" i="29"/>
  <c r="C8" i="29"/>
  <c r="B8" i="29"/>
  <c r="D104" i="41"/>
  <c r="C104" i="41"/>
  <c r="D103" i="41"/>
  <c r="C103" i="41"/>
  <c r="B103" i="41"/>
  <c r="D73" i="41"/>
  <c r="C73" i="41"/>
  <c r="D72" i="41"/>
  <c r="C72" i="41"/>
  <c r="B72" i="41"/>
  <c r="D42" i="41"/>
  <c r="C42" i="41"/>
  <c r="D41" i="41"/>
  <c r="C41" i="41"/>
  <c r="B41" i="41"/>
  <c r="D9" i="41"/>
  <c r="C9" i="41"/>
  <c r="D8" i="41"/>
  <c r="C8" i="41"/>
  <c r="B8" i="41"/>
  <c r="D104" i="30"/>
  <c r="C104" i="30"/>
  <c r="D103" i="30"/>
  <c r="C103" i="30"/>
  <c r="B103" i="30"/>
  <c r="D73" i="30"/>
  <c r="C73" i="30"/>
  <c r="D72" i="30"/>
  <c r="C72" i="30"/>
  <c r="B72" i="30"/>
  <c r="D42" i="30"/>
  <c r="C42" i="30"/>
  <c r="D41" i="30"/>
  <c r="C41" i="30"/>
  <c r="B41" i="30"/>
  <c r="D9" i="30"/>
  <c r="C9" i="30"/>
  <c r="D8" i="30"/>
  <c r="C8" i="30"/>
  <c r="B8" i="30"/>
  <c r="B103" i="57"/>
  <c r="D73" i="57"/>
  <c r="C73" i="57"/>
  <c r="D72" i="57"/>
  <c r="C72" i="57"/>
  <c r="B72" i="57"/>
  <c r="D42" i="57"/>
  <c r="C42" i="57"/>
  <c r="D41" i="57"/>
  <c r="C41" i="57"/>
  <c r="B41" i="57"/>
  <c r="D9" i="57"/>
  <c r="C9" i="57"/>
  <c r="D8" i="57"/>
  <c r="C8" i="57"/>
  <c r="B8" i="57"/>
  <c r="D104" i="56"/>
  <c r="C104" i="56"/>
  <c r="D103" i="56"/>
  <c r="C103" i="56"/>
  <c r="B103" i="56"/>
  <c r="B71" i="56"/>
  <c r="B72" i="56"/>
  <c r="D73" i="56"/>
  <c r="C73" i="56"/>
  <c r="D72" i="56"/>
  <c r="C72" i="56"/>
  <c r="D42" i="56"/>
  <c r="C42" i="56"/>
  <c r="D41" i="56"/>
  <c r="C41" i="56"/>
  <c r="B41" i="56"/>
  <c r="D9" i="56"/>
  <c r="C9" i="56"/>
  <c r="D8" i="56"/>
  <c r="C8" i="56"/>
  <c r="B8" i="56"/>
  <c r="D104" i="24"/>
  <c r="C104" i="24"/>
  <c r="D103" i="24"/>
  <c r="C103" i="24"/>
  <c r="B103" i="24"/>
  <c r="D73" i="24"/>
  <c r="C73" i="24"/>
  <c r="D72" i="24"/>
  <c r="C72" i="24"/>
  <c r="B72" i="24"/>
  <c r="D42" i="24"/>
  <c r="C42" i="24"/>
  <c r="D41" i="24"/>
  <c r="C41" i="24"/>
  <c r="B41" i="24"/>
  <c r="D9" i="24"/>
  <c r="C9" i="24"/>
  <c r="D8" i="24"/>
  <c r="C8" i="24"/>
  <c r="B8" i="24"/>
  <c r="X103" i="23"/>
  <c r="V103" i="23"/>
  <c r="D104" i="23"/>
  <c r="C104" i="23"/>
  <c r="D103" i="23"/>
  <c r="C103" i="23"/>
  <c r="B103" i="23"/>
  <c r="X72" i="23"/>
  <c r="V72" i="23"/>
  <c r="D73" i="23"/>
  <c r="C73" i="23"/>
  <c r="D72" i="23"/>
  <c r="C72" i="23"/>
  <c r="B72" i="23"/>
  <c r="X41" i="23"/>
  <c r="V41" i="23"/>
  <c r="D42" i="23"/>
  <c r="C42" i="23"/>
  <c r="D41" i="23"/>
  <c r="C41" i="23"/>
  <c r="B41" i="23"/>
  <c r="D9" i="23"/>
  <c r="C9" i="23"/>
  <c r="D8" i="23"/>
  <c r="C8" i="23"/>
  <c r="B8" i="23"/>
  <c r="S8" i="20"/>
  <c r="F8" i="20"/>
  <c r="G8" i="20"/>
  <c r="H8" i="20"/>
  <c r="I8" i="20"/>
  <c r="E8" i="20"/>
  <c r="X103" i="20"/>
  <c r="V103" i="20"/>
  <c r="U103" i="20"/>
  <c r="T103" i="20"/>
  <c r="D104" i="20"/>
  <c r="C104" i="20"/>
  <c r="D103" i="20"/>
  <c r="C103" i="20"/>
  <c r="B103" i="20"/>
  <c r="X72" i="20"/>
  <c r="V72" i="20"/>
  <c r="U72" i="20"/>
  <c r="T72" i="20"/>
  <c r="D73" i="20"/>
  <c r="C73" i="20"/>
  <c r="D72" i="20"/>
  <c r="C72" i="20"/>
  <c r="B72" i="20"/>
  <c r="X41" i="20"/>
  <c r="V41" i="20"/>
  <c r="U41" i="20"/>
  <c r="T41" i="20"/>
  <c r="C42" i="20"/>
  <c r="C41" i="20"/>
  <c r="D42" i="20"/>
  <c r="D41" i="20"/>
  <c r="B41" i="20"/>
  <c r="D8" i="20"/>
  <c r="D9" i="20"/>
  <c r="B8" i="20"/>
  <c r="C8" i="35"/>
  <c r="D9" i="35"/>
  <c r="D8" i="35"/>
  <c r="B8" i="35"/>
  <c r="X103" i="94"/>
  <c r="V103" i="94"/>
  <c r="X72" i="94"/>
  <c r="V72" i="94"/>
  <c r="X41" i="94"/>
  <c r="V41" i="94"/>
  <c r="Y103" i="47"/>
  <c r="Y103" i="94" s="1"/>
  <c r="Y72" i="47"/>
  <c r="Y72" i="20" s="1"/>
  <c r="Y41" i="47"/>
  <c r="Y41" i="20" s="1"/>
  <c r="G28" i="99" l="1"/>
  <c r="H92" i="99"/>
  <c r="H72" i="100"/>
  <c r="H92" i="100" s="1"/>
  <c r="G8" i="100"/>
  <c r="H103" i="100"/>
  <c r="H123" i="99"/>
  <c r="H41" i="100"/>
  <c r="H61" i="99"/>
  <c r="H8" i="99"/>
  <c r="I41" i="23"/>
  <c r="I41" i="24" s="1"/>
  <c r="I8" i="47"/>
  <c r="I8" i="96" s="1"/>
  <c r="I103" i="23"/>
  <c r="I103" i="99" s="1"/>
  <c r="I72" i="23"/>
  <c r="O41" i="56"/>
  <c r="O41" i="29" s="1"/>
  <c r="P41" i="56"/>
  <c r="P41" i="29" s="1"/>
  <c r="Q41" i="56"/>
  <c r="Q41" i="29" s="1"/>
  <c r="R41" i="56"/>
  <c r="R41" i="29" s="1"/>
  <c r="K41" i="56"/>
  <c r="K41" i="29" s="1"/>
  <c r="N41" i="56"/>
  <c r="N41" i="29" s="1"/>
  <c r="M41" i="56"/>
  <c r="M41" i="29" s="1"/>
  <c r="L41" i="56"/>
  <c r="L41" i="29" s="1"/>
  <c r="J41" i="56"/>
  <c r="J41" i="29" s="1"/>
  <c r="P72" i="24"/>
  <c r="P72" i="41" s="1"/>
  <c r="N72" i="24"/>
  <c r="N72" i="41" s="1"/>
  <c r="M72" i="24"/>
  <c r="M72" i="41" s="1"/>
  <c r="R72" i="24"/>
  <c r="R72" i="41" s="1"/>
  <c r="O72" i="24"/>
  <c r="O72" i="41" s="1"/>
  <c r="Q72" i="24"/>
  <c r="Q72" i="41" s="1"/>
  <c r="K72" i="24"/>
  <c r="K72" i="41" s="1"/>
  <c r="J72" i="24"/>
  <c r="J72" i="41" s="1"/>
  <c r="L72" i="24"/>
  <c r="L72" i="41" s="1"/>
  <c r="O103" i="56"/>
  <c r="O103" i="29" s="1"/>
  <c r="P103" i="56"/>
  <c r="P103" i="29" s="1"/>
  <c r="Q103" i="56"/>
  <c r="Q103" i="29" s="1"/>
  <c r="N103" i="56"/>
  <c r="N103" i="29" s="1"/>
  <c r="L103" i="56"/>
  <c r="L103" i="29" s="1"/>
  <c r="M103" i="56"/>
  <c r="M103" i="29" s="1"/>
  <c r="K103" i="56"/>
  <c r="K103" i="29" s="1"/>
  <c r="R103" i="56"/>
  <c r="R103" i="29" s="1"/>
  <c r="J103" i="56"/>
  <c r="J103" i="29" s="1"/>
  <c r="L72" i="56"/>
  <c r="L72" i="29" s="1"/>
  <c r="R72" i="56"/>
  <c r="R72" i="29" s="1"/>
  <c r="P72" i="56"/>
  <c r="P72" i="29" s="1"/>
  <c r="J72" i="56"/>
  <c r="J72" i="29" s="1"/>
  <c r="Q72" i="56"/>
  <c r="Q72" i="29" s="1"/>
  <c r="O72" i="56"/>
  <c r="O72" i="29" s="1"/>
  <c r="M72" i="56"/>
  <c r="M72" i="29" s="1"/>
  <c r="N72" i="56"/>
  <c r="N72" i="29" s="1"/>
  <c r="K72" i="56"/>
  <c r="K72" i="29" s="1"/>
  <c r="Q103" i="24"/>
  <c r="Q103" i="41" s="1"/>
  <c r="O103" i="24"/>
  <c r="O103" i="41" s="1"/>
  <c r="L103" i="24"/>
  <c r="L103" i="41" s="1"/>
  <c r="N103" i="24"/>
  <c r="N103" i="41" s="1"/>
  <c r="M103" i="24"/>
  <c r="M103" i="41" s="1"/>
  <c r="P103" i="24"/>
  <c r="P103" i="41" s="1"/>
  <c r="K103" i="24"/>
  <c r="K103" i="41" s="1"/>
  <c r="J103" i="24"/>
  <c r="J103" i="41" s="1"/>
  <c r="R103" i="24"/>
  <c r="R103" i="41" s="1"/>
  <c r="N41" i="24"/>
  <c r="O41" i="24"/>
  <c r="P41" i="24"/>
  <c r="Q41" i="24"/>
  <c r="M41" i="24"/>
  <c r="L41" i="24"/>
  <c r="K41" i="24"/>
  <c r="J41" i="24"/>
  <c r="R41" i="24"/>
  <c r="H41" i="56"/>
  <c r="H41" i="29" s="1"/>
  <c r="G41" i="56"/>
  <c r="G41" i="29" s="1"/>
  <c r="U8" i="20"/>
  <c r="T8" i="20"/>
  <c r="F72" i="24"/>
  <c r="E103" i="24"/>
  <c r="Y41" i="94"/>
  <c r="Y41" i="23"/>
  <c r="Y72" i="23"/>
  <c r="Y103" i="23"/>
  <c r="Y103" i="20"/>
  <c r="Y72" i="94"/>
  <c r="F103" i="56"/>
  <c r="F103" i="29" s="1"/>
  <c r="G72" i="56"/>
  <c r="G72" i="29" s="1"/>
  <c r="E103" i="56"/>
  <c r="E103" i="29" s="1"/>
  <c r="E72" i="56"/>
  <c r="E72" i="29" s="1"/>
  <c r="E72" i="24"/>
  <c r="H72" i="56"/>
  <c r="H72" i="29" s="1"/>
  <c r="G72" i="24"/>
  <c r="E41" i="24"/>
  <c r="E8" i="23"/>
  <c r="E41" i="56"/>
  <c r="E41" i="29" s="1"/>
  <c r="H103" i="56"/>
  <c r="H103" i="29" s="1"/>
  <c r="H103" i="24"/>
  <c r="G103" i="56"/>
  <c r="G103" i="29" s="1"/>
  <c r="G103" i="24"/>
  <c r="F103" i="24"/>
  <c r="H72" i="24"/>
  <c r="F72" i="56"/>
  <c r="F72" i="29" s="1"/>
  <c r="H41" i="24"/>
  <c r="G41" i="24"/>
  <c r="H8" i="23"/>
  <c r="G8" i="23"/>
  <c r="F41" i="24"/>
  <c r="F41" i="56"/>
  <c r="F41" i="29" s="1"/>
  <c r="F8" i="23"/>
  <c r="G31" i="47"/>
  <c r="H31" i="47" s="1"/>
  <c r="I31" i="47" s="1"/>
  <c r="J31" i="47" s="1"/>
  <c r="K31" i="47" s="1"/>
  <c r="L31" i="47" s="1"/>
  <c r="M31" i="47" s="1"/>
  <c r="N31" i="47" s="1"/>
  <c r="O31" i="47" s="1"/>
  <c r="P31" i="47" s="1"/>
  <c r="Q31" i="47" s="1"/>
  <c r="R31" i="47" s="1"/>
  <c r="S31" i="47" s="1"/>
  <c r="I103" i="24" l="1"/>
  <c r="I103" i="56"/>
  <c r="I103" i="29" s="1"/>
  <c r="I72" i="56"/>
  <c r="I72" i="29" s="1"/>
  <c r="I72" i="99"/>
  <c r="I103" i="100"/>
  <c r="I123" i="100" s="1"/>
  <c r="I125" i="100" s="1"/>
  <c r="I123" i="99"/>
  <c r="I41" i="56"/>
  <c r="I41" i="29" s="1"/>
  <c r="I41" i="99"/>
  <c r="H123" i="100"/>
  <c r="H28" i="99"/>
  <c r="H8" i="100"/>
  <c r="I72" i="24"/>
  <c r="I8" i="23"/>
  <c r="S72" i="23"/>
  <c r="S72" i="99" s="1"/>
  <c r="S72" i="94"/>
  <c r="S92" i="94" s="1"/>
  <c r="S94" i="94" s="1"/>
  <c r="U72" i="47"/>
  <c r="T72" i="47"/>
  <c r="S103" i="23"/>
  <c r="S103" i="94"/>
  <c r="S123" i="94" s="1"/>
  <c r="S125" i="94" s="1"/>
  <c r="U103" i="47"/>
  <c r="T103" i="47"/>
  <c r="S8" i="47"/>
  <c r="S41" i="23"/>
  <c r="S41" i="94"/>
  <c r="U41" i="47"/>
  <c r="T41" i="47"/>
  <c r="L8" i="56"/>
  <c r="L8" i="29"/>
  <c r="K8" i="24"/>
  <c r="K41" i="41"/>
  <c r="M8" i="29"/>
  <c r="M8" i="56"/>
  <c r="I103" i="57"/>
  <c r="Q103" i="57"/>
  <c r="Q103" i="30" s="1"/>
  <c r="O103" i="57"/>
  <c r="O103" i="30" s="1"/>
  <c r="L103" i="57"/>
  <c r="L103" i="30" s="1"/>
  <c r="M103" i="57"/>
  <c r="M103" i="30" s="1"/>
  <c r="N103" i="57"/>
  <c r="N103" i="30" s="1"/>
  <c r="R103" i="57"/>
  <c r="R103" i="30" s="1"/>
  <c r="K103" i="57"/>
  <c r="K103" i="30" s="1"/>
  <c r="J103" i="57"/>
  <c r="J103" i="30" s="1"/>
  <c r="P103" i="57"/>
  <c r="P103" i="30" s="1"/>
  <c r="M8" i="24"/>
  <c r="M41" i="41"/>
  <c r="G72" i="57"/>
  <c r="S72" i="57"/>
  <c r="R72" i="57"/>
  <c r="R72" i="30" s="1"/>
  <c r="N72" i="57"/>
  <c r="N72" i="30" s="1"/>
  <c r="K72" i="57"/>
  <c r="K72" i="30" s="1"/>
  <c r="J72" i="57"/>
  <c r="J72" i="30" s="1"/>
  <c r="L72" i="57"/>
  <c r="L72" i="30" s="1"/>
  <c r="O72" i="57"/>
  <c r="O72" i="30" s="1"/>
  <c r="M72" i="57"/>
  <c r="M72" i="30" s="1"/>
  <c r="P72" i="57"/>
  <c r="P72" i="30" s="1"/>
  <c r="Q72" i="57"/>
  <c r="Q72" i="30" s="1"/>
  <c r="Q8" i="24"/>
  <c r="Q41" i="41"/>
  <c r="N8" i="56"/>
  <c r="N8" i="29"/>
  <c r="P8" i="24"/>
  <c r="P41" i="41"/>
  <c r="K8" i="56"/>
  <c r="K8" i="29"/>
  <c r="R8" i="56"/>
  <c r="R8" i="29"/>
  <c r="R8" i="24"/>
  <c r="R41" i="41"/>
  <c r="O8" i="24"/>
  <c r="O41" i="41"/>
  <c r="J8" i="24"/>
  <c r="N8" i="24"/>
  <c r="N41" i="41"/>
  <c r="Q8" i="56"/>
  <c r="Q8" i="29"/>
  <c r="J8" i="56"/>
  <c r="P8" i="56"/>
  <c r="P8" i="29"/>
  <c r="E41" i="57"/>
  <c r="N41" i="57"/>
  <c r="O41" i="57"/>
  <c r="P41" i="57"/>
  <c r="Q41" i="57"/>
  <c r="R41" i="57"/>
  <c r="M41" i="57"/>
  <c r="L41" i="57"/>
  <c r="K41" i="57"/>
  <c r="J41" i="57"/>
  <c r="L8" i="24"/>
  <c r="L41" i="41"/>
  <c r="O8" i="29"/>
  <c r="O8" i="56"/>
  <c r="F41" i="57"/>
  <c r="H41" i="57"/>
  <c r="I41" i="57"/>
  <c r="G41" i="57"/>
  <c r="G103" i="57"/>
  <c r="I72" i="57"/>
  <c r="F103" i="57"/>
  <c r="F72" i="57"/>
  <c r="G8" i="56"/>
  <c r="H103" i="57"/>
  <c r="H72" i="57"/>
  <c r="E72" i="57"/>
  <c r="E103" i="57"/>
  <c r="H8" i="56"/>
  <c r="E8" i="56"/>
  <c r="E8" i="24"/>
  <c r="G8" i="24"/>
  <c r="H8" i="24"/>
  <c r="F8" i="56"/>
  <c r="F8" i="24"/>
  <c r="I8" i="24" l="1"/>
  <c r="I8" i="56"/>
  <c r="S41" i="57"/>
  <c r="U41" i="57" s="1"/>
  <c r="S41" i="99"/>
  <c r="T41" i="99" s="1"/>
  <c r="S72" i="100"/>
  <c r="S92" i="100" s="1"/>
  <c r="S94" i="100" s="1"/>
  <c r="S92" i="99"/>
  <c r="I41" i="100"/>
  <c r="I8" i="99"/>
  <c r="I61" i="99"/>
  <c r="S103" i="57"/>
  <c r="S103" i="99"/>
  <c r="I72" i="100"/>
  <c r="I92" i="99"/>
  <c r="U72" i="99"/>
  <c r="T72" i="99"/>
  <c r="N41" i="30"/>
  <c r="N8" i="30" s="1"/>
  <c r="O41" i="30"/>
  <c r="O8" i="30" s="1"/>
  <c r="P41" i="30"/>
  <c r="P8" i="30" s="1"/>
  <c r="R41" i="30"/>
  <c r="R8" i="30" s="1"/>
  <c r="L41" i="30"/>
  <c r="L8" i="30" s="1"/>
  <c r="M41" i="30"/>
  <c r="M8" i="30" s="1"/>
  <c r="Q41" i="30"/>
  <c r="Q8" i="30" s="1"/>
  <c r="K41" i="30"/>
  <c r="K8" i="30" s="1"/>
  <c r="R8" i="57"/>
  <c r="M8" i="57"/>
  <c r="S8" i="94"/>
  <c r="S41" i="24"/>
  <c r="S41" i="56"/>
  <c r="S41" i="29" s="1"/>
  <c r="S8" i="23"/>
  <c r="T41" i="23"/>
  <c r="U41" i="23"/>
  <c r="S123" i="23"/>
  <c r="S103" i="56"/>
  <c r="S103" i="29" s="1"/>
  <c r="T103" i="23"/>
  <c r="U103" i="23"/>
  <c r="S103" i="24"/>
  <c r="S8" i="96"/>
  <c r="U8" i="47"/>
  <c r="T8" i="47"/>
  <c r="S92" i="23"/>
  <c r="S72" i="56"/>
  <c r="S72" i="29" s="1"/>
  <c r="S72" i="24"/>
  <c r="T72" i="23"/>
  <c r="U72" i="23"/>
  <c r="P8" i="57"/>
  <c r="J8" i="57"/>
  <c r="O8" i="57"/>
  <c r="K8" i="57"/>
  <c r="N8" i="57"/>
  <c r="K8" i="41"/>
  <c r="M8" i="41"/>
  <c r="L8" i="57"/>
  <c r="R8" i="41"/>
  <c r="Q8" i="41"/>
  <c r="L8" i="41"/>
  <c r="N8" i="41"/>
  <c r="P8" i="41"/>
  <c r="O8" i="41"/>
  <c r="Q8" i="57"/>
  <c r="I8" i="57"/>
  <c r="G8" i="57"/>
  <c r="F8" i="57"/>
  <c r="U72" i="57"/>
  <c r="H8" i="57"/>
  <c r="E8" i="57"/>
  <c r="T72" i="57"/>
  <c r="S8" i="57" l="1"/>
  <c r="U8" i="57" s="1"/>
  <c r="U103" i="57"/>
  <c r="T103" i="57"/>
  <c r="U41" i="99"/>
  <c r="T41" i="57"/>
  <c r="I8" i="100"/>
  <c r="U92" i="99"/>
  <c r="T92" i="99"/>
  <c r="I92" i="100"/>
  <c r="U72" i="100"/>
  <c r="T72" i="100"/>
  <c r="S41" i="100"/>
  <c r="U41" i="100" s="1"/>
  <c r="S61" i="99"/>
  <c r="T61" i="99" s="1"/>
  <c r="S8" i="99"/>
  <c r="U8" i="99" s="1"/>
  <c r="S103" i="100"/>
  <c r="S123" i="99"/>
  <c r="U103" i="99"/>
  <c r="T103" i="99"/>
  <c r="I28" i="99"/>
  <c r="T8" i="96"/>
  <c r="U8" i="96"/>
  <c r="U8" i="23"/>
  <c r="T8" i="23"/>
  <c r="S103" i="41"/>
  <c r="U103" i="24"/>
  <c r="T103" i="24"/>
  <c r="S8" i="56"/>
  <c r="T41" i="56"/>
  <c r="U41" i="56"/>
  <c r="T41" i="24"/>
  <c r="U41" i="24"/>
  <c r="S8" i="24"/>
  <c r="S72" i="41"/>
  <c r="S72" i="30" s="1"/>
  <c r="U72" i="24"/>
  <c r="T72" i="24"/>
  <c r="U72" i="56"/>
  <c r="T72" i="56"/>
  <c r="U103" i="56"/>
  <c r="T103" i="56"/>
  <c r="F18" i="95"/>
  <c r="F17" i="95"/>
  <c r="F16" i="95"/>
  <c r="F15" i="95"/>
  <c r="F14" i="95"/>
  <c r="F13" i="95"/>
  <c r="F12" i="95"/>
  <c r="F11" i="95"/>
  <c r="F3" i="95"/>
  <c r="T8" i="57" l="1"/>
  <c r="S103" i="30"/>
  <c r="T41" i="100"/>
  <c r="U61" i="99"/>
  <c r="S123" i="100"/>
  <c r="U103" i="100"/>
  <c r="T103" i="100"/>
  <c r="S28" i="99"/>
  <c r="S30" i="99" s="1"/>
  <c r="U92" i="100"/>
  <c r="T92" i="100"/>
  <c r="T8" i="99"/>
  <c r="S61" i="100"/>
  <c r="S8" i="100"/>
  <c r="S28" i="100" s="1"/>
  <c r="T123" i="99"/>
  <c r="U123" i="99"/>
  <c r="T8" i="56"/>
  <c r="U8" i="56"/>
  <c r="T8" i="24"/>
  <c r="U8" i="24"/>
  <c r="D4" i="35"/>
  <c r="C3" i="35"/>
  <c r="D3" i="35"/>
  <c r="F66" i="94"/>
  <c r="F35" i="94"/>
  <c r="G35" i="94" s="1"/>
  <c r="H35" i="94" s="1"/>
  <c r="I35" i="94" s="1"/>
  <c r="J35" i="94" s="1"/>
  <c r="K35" i="94" s="1"/>
  <c r="L35" i="94" s="1"/>
  <c r="M35" i="94" s="1"/>
  <c r="N35" i="94" s="1"/>
  <c r="O35" i="94" s="1"/>
  <c r="P35" i="94" s="1"/>
  <c r="Q35" i="94" s="1"/>
  <c r="R35" i="94" s="1"/>
  <c r="S35" i="94" s="1"/>
  <c r="T35" i="94" s="1"/>
  <c r="D66" i="98"/>
  <c r="E66" i="98" s="1"/>
  <c r="F66" i="98" s="1"/>
  <c r="G66" i="98" s="1"/>
  <c r="H66" i="98" s="1"/>
  <c r="I66" i="98" s="1"/>
  <c r="J66" i="98" s="1"/>
  <c r="K66" i="98" s="1"/>
  <c r="L66" i="98" s="1"/>
  <c r="M66" i="98" s="1"/>
  <c r="N66" i="98" s="1"/>
  <c r="O66" i="98" s="1"/>
  <c r="P66" i="98" s="1"/>
  <c r="Q66" i="98" s="1"/>
  <c r="R66" i="98" s="1"/>
  <c r="D50" i="98"/>
  <c r="E50" i="98" s="1"/>
  <c r="F50" i="98" s="1"/>
  <c r="G50" i="98" s="1"/>
  <c r="H50" i="98" s="1"/>
  <c r="I50" i="98" s="1"/>
  <c r="J50" i="98" s="1"/>
  <c r="K50" i="98" s="1"/>
  <c r="L50" i="98" s="1"/>
  <c r="M50" i="98" s="1"/>
  <c r="N50" i="98" s="1"/>
  <c r="O50" i="98" s="1"/>
  <c r="P50" i="98" s="1"/>
  <c r="Q50" i="98" s="1"/>
  <c r="R50" i="98" s="1"/>
  <c r="D34" i="98"/>
  <c r="E34" i="98" s="1"/>
  <c r="F34" i="98" s="1"/>
  <c r="G34" i="98" s="1"/>
  <c r="H34" i="98" s="1"/>
  <c r="I34" i="98" s="1"/>
  <c r="J34" i="98" s="1"/>
  <c r="K34" i="98" s="1"/>
  <c r="L34" i="98" s="1"/>
  <c r="M34" i="98" s="1"/>
  <c r="N34" i="98" s="1"/>
  <c r="O34" i="98" s="1"/>
  <c r="P34" i="98" s="1"/>
  <c r="Q34" i="98" s="1"/>
  <c r="R34" i="98" s="1"/>
  <c r="D18" i="98"/>
  <c r="E18" i="98" s="1"/>
  <c r="F18" i="98" s="1"/>
  <c r="G18" i="98" s="1"/>
  <c r="H18" i="98" s="1"/>
  <c r="I18" i="98" s="1"/>
  <c r="D2" i="98"/>
  <c r="E2" i="98" s="1"/>
  <c r="F2" i="98" s="1"/>
  <c r="G2" i="98" s="1"/>
  <c r="H2" i="98" s="1"/>
  <c r="I2" i="98" s="1"/>
  <c r="J2" i="98" s="1"/>
  <c r="K2" i="98" s="1"/>
  <c r="L2" i="98" s="1"/>
  <c r="M2" i="98" s="1"/>
  <c r="N2" i="98" s="1"/>
  <c r="O2" i="98" s="1"/>
  <c r="P2" i="98" s="1"/>
  <c r="Q2" i="98" s="1"/>
  <c r="R2" i="98" s="1"/>
  <c r="U28" i="99" l="1"/>
  <c r="T28" i="99"/>
  <c r="U8" i="100"/>
  <c r="S125" i="100"/>
  <c r="U123" i="100"/>
  <c r="T123" i="100"/>
  <c r="T8" i="100"/>
  <c r="I90" i="98"/>
  <c r="I82" i="98"/>
  <c r="J18" i="98"/>
  <c r="G66" i="94"/>
  <c r="F97" i="94"/>
  <c r="K18" i="98" l="1"/>
  <c r="J90" i="98"/>
  <c r="J82" i="98"/>
  <c r="H66" i="94"/>
  <c r="G97" i="94"/>
  <c r="C63" i="98"/>
  <c r="C84" i="98" s="1"/>
  <c r="C82" i="98"/>
  <c r="C90" i="98"/>
  <c r="H90" i="98"/>
  <c r="G90" i="98"/>
  <c r="F90" i="98"/>
  <c r="E90" i="98"/>
  <c r="D90" i="98"/>
  <c r="H82" i="98"/>
  <c r="G82" i="98"/>
  <c r="F82" i="98"/>
  <c r="E82" i="98"/>
  <c r="D82" i="98"/>
  <c r="G63" i="98"/>
  <c r="G84" i="98" s="1"/>
  <c r="E63" i="98"/>
  <c r="E84" i="98" s="1"/>
  <c r="C55" i="91"/>
  <c r="D55" i="91"/>
  <c r="E55" i="91"/>
  <c r="F55" i="91"/>
  <c r="G55" i="91"/>
  <c r="C56" i="91"/>
  <c r="D56" i="91"/>
  <c r="E56" i="91"/>
  <c r="F56" i="91"/>
  <c r="G56" i="91"/>
  <c r="C57" i="91"/>
  <c r="D57" i="91"/>
  <c r="E57" i="91"/>
  <c r="F57" i="91"/>
  <c r="G57" i="91"/>
  <c r="C58" i="91"/>
  <c r="D58" i="91"/>
  <c r="E58" i="91"/>
  <c r="F58" i="91"/>
  <c r="G58" i="91"/>
  <c r="C59" i="91"/>
  <c r="D59" i="91"/>
  <c r="E59" i="91"/>
  <c r="F59" i="91"/>
  <c r="G59" i="91"/>
  <c r="C60" i="91"/>
  <c r="D60" i="91"/>
  <c r="E60" i="91"/>
  <c r="F60" i="91"/>
  <c r="G60" i="91"/>
  <c r="C61" i="91"/>
  <c r="D61" i="91"/>
  <c r="E61" i="91"/>
  <c r="F61" i="91"/>
  <c r="G61" i="91"/>
  <c r="C62" i="91"/>
  <c r="D62" i="91"/>
  <c r="E62" i="91"/>
  <c r="F62" i="91"/>
  <c r="G62" i="91"/>
  <c r="C63" i="91"/>
  <c r="D63" i="91"/>
  <c r="E63" i="91"/>
  <c r="F63" i="91"/>
  <c r="G63" i="91"/>
  <c r="C64" i="91"/>
  <c r="D64" i="91"/>
  <c r="E64" i="91"/>
  <c r="F64" i="91"/>
  <c r="G64" i="91"/>
  <c r="C65" i="91"/>
  <c r="D65" i="91"/>
  <c r="E65" i="91"/>
  <c r="F65" i="91"/>
  <c r="G65" i="91"/>
  <c r="C66" i="91"/>
  <c r="D66" i="91"/>
  <c r="E66" i="91"/>
  <c r="F66" i="91"/>
  <c r="G66" i="91"/>
  <c r="D54" i="91"/>
  <c r="E54" i="91"/>
  <c r="F54" i="91"/>
  <c r="G54" i="91"/>
  <c r="C54" i="91"/>
  <c r="C38" i="91"/>
  <c r="D38" i="91"/>
  <c r="E38" i="91"/>
  <c r="F38" i="91"/>
  <c r="G38" i="91"/>
  <c r="C39" i="91"/>
  <c r="D39" i="91"/>
  <c r="E39" i="91"/>
  <c r="F39" i="91"/>
  <c r="G39" i="91"/>
  <c r="C40" i="91"/>
  <c r="D40" i="91"/>
  <c r="E40" i="91"/>
  <c r="F40" i="91"/>
  <c r="G40" i="91"/>
  <c r="C41" i="91"/>
  <c r="D41" i="91"/>
  <c r="E41" i="91"/>
  <c r="F41" i="91"/>
  <c r="G41" i="91"/>
  <c r="C42" i="91"/>
  <c r="D42" i="91"/>
  <c r="E42" i="91"/>
  <c r="F42" i="91"/>
  <c r="G42" i="91"/>
  <c r="C43" i="91"/>
  <c r="D43" i="91"/>
  <c r="E43" i="91"/>
  <c r="F43" i="91"/>
  <c r="G43" i="91"/>
  <c r="C44" i="91"/>
  <c r="D44" i="91"/>
  <c r="E44" i="91"/>
  <c r="F44" i="91"/>
  <c r="G44" i="91"/>
  <c r="C45" i="91"/>
  <c r="D45" i="91"/>
  <c r="E45" i="91"/>
  <c r="F45" i="91"/>
  <c r="G45" i="91"/>
  <c r="C46" i="91"/>
  <c r="D46" i="91"/>
  <c r="E46" i="91"/>
  <c r="F46" i="91"/>
  <c r="G46" i="91"/>
  <c r="C47" i="91"/>
  <c r="D47" i="91"/>
  <c r="E47" i="91"/>
  <c r="F47" i="91"/>
  <c r="G47" i="91"/>
  <c r="C48" i="91"/>
  <c r="D48" i="91"/>
  <c r="E48" i="91"/>
  <c r="F48" i="91"/>
  <c r="G48" i="91"/>
  <c r="C49" i="91"/>
  <c r="D49" i="91"/>
  <c r="E49" i="91"/>
  <c r="F49" i="91"/>
  <c r="G49" i="91"/>
  <c r="D37" i="91"/>
  <c r="E37" i="91"/>
  <c r="F37" i="91"/>
  <c r="G37" i="91"/>
  <c r="C37" i="91"/>
  <c r="C21" i="91"/>
  <c r="D21" i="91"/>
  <c r="E21" i="91"/>
  <c r="F21" i="91"/>
  <c r="G21" i="91"/>
  <c r="C22" i="91"/>
  <c r="D22" i="91"/>
  <c r="E22" i="91"/>
  <c r="F22" i="91"/>
  <c r="G22" i="91"/>
  <c r="C23" i="91"/>
  <c r="D23" i="91"/>
  <c r="E23" i="91"/>
  <c r="F23" i="91"/>
  <c r="G23" i="91"/>
  <c r="C24" i="91"/>
  <c r="D24" i="91"/>
  <c r="E24" i="91"/>
  <c r="F24" i="91"/>
  <c r="G24" i="91"/>
  <c r="C25" i="91"/>
  <c r="D25" i="91"/>
  <c r="E25" i="91"/>
  <c r="F25" i="91"/>
  <c r="G25" i="91"/>
  <c r="C26" i="91"/>
  <c r="D26" i="91"/>
  <c r="E26" i="91"/>
  <c r="F26" i="91"/>
  <c r="G26" i="91"/>
  <c r="C27" i="91"/>
  <c r="D27" i="91"/>
  <c r="E27" i="91"/>
  <c r="F27" i="91"/>
  <c r="G27" i="91"/>
  <c r="C28" i="91"/>
  <c r="D28" i="91"/>
  <c r="E28" i="91"/>
  <c r="F28" i="91"/>
  <c r="G28" i="91"/>
  <c r="C29" i="91"/>
  <c r="D29" i="91"/>
  <c r="E29" i="91"/>
  <c r="F29" i="91"/>
  <c r="G29" i="91"/>
  <c r="C30" i="91"/>
  <c r="D30" i="91"/>
  <c r="E30" i="91"/>
  <c r="F30" i="91"/>
  <c r="G30" i="91"/>
  <c r="C31" i="91"/>
  <c r="D31" i="91"/>
  <c r="E31" i="91"/>
  <c r="F31" i="91"/>
  <c r="G31" i="91"/>
  <c r="C32" i="91"/>
  <c r="D32" i="91"/>
  <c r="E32" i="91"/>
  <c r="F32" i="91"/>
  <c r="G32" i="91"/>
  <c r="D20" i="91"/>
  <c r="E20" i="91"/>
  <c r="F20" i="91"/>
  <c r="G20" i="91"/>
  <c r="C20" i="91"/>
  <c r="C4" i="91"/>
  <c r="D4" i="91"/>
  <c r="E4" i="91"/>
  <c r="F4" i="91"/>
  <c r="G4" i="91"/>
  <c r="C5" i="91"/>
  <c r="D5" i="91"/>
  <c r="E5" i="91"/>
  <c r="F5" i="91"/>
  <c r="F73" i="91" s="1"/>
  <c r="G5" i="91"/>
  <c r="C6" i="91"/>
  <c r="D6" i="91"/>
  <c r="E6" i="91"/>
  <c r="F6" i="91"/>
  <c r="F74" i="91" s="1"/>
  <c r="G6" i="91"/>
  <c r="C7" i="91"/>
  <c r="D7" i="91"/>
  <c r="E7" i="91"/>
  <c r="F7" i="91"/>
  <c r="G7" i="91"/>
  <c r="C8" i="91"/>
  <c r="D8" i="91"/>
  <c r="E8" i="91"/>
  <c r="F8" i="91"/>
  <c r="F76" i="91" s="1"/>
  <c r="G8" i="91"/>
  <c r="G76" i="91" s="1"/>
  <c r="C9" i="91"/>
  <c r="D9" i="91"/>
  <c r="E9" i="91"/>
  <c r="F9" i="91"/>
  <c r="G9" i="91"/>
  <c r="G77" i="91" s="1"/>
  <c r="C10" i="91"/>
  <c r="D10" i="91"/>
  <c r="E10" i="91"/>
  <c r="F10" i="91"/>
  <c r="G10" i="91"/>
  <c r="C11" i="91"/>
  <c r="D11" i="91"/>
  <c r="E11" i="91"/>
  <c r="F11" i="91"/>
  <c r="G11" i="91"/>
  <c r="G79" i="91" s="1"/>
  <c r="C12" i="91"/>
  <c r="D12" i="91"/>
  <c r="E12" i="91"/>
  <c r="F12" i="91"/>
  <c r="G12" i="91"/>
  <c r="C13" i="91"/>
  <c r="D13" i="91"/>
  <c r="E13" i="91"/>
  <c r="F13" i="91"/>
  <c r="G13" i="91"/>
  <c r="C14" i="91"/>
  <c r="D14" i="91"/>
  <c r="E14" i="91"/>
  <c r="F14" i="91"/>
  <c r="F82" i="91" s="1"/>
  <c r="G14" i="91"/>
  <c r="G82" i="91" s="1"/>
  <c r="C15" i="91"/>
  <c r="D15" i="91"/>
  <c r="E15" i="91"/>
  <c r="F15" i="91"/>
  <c r="G15" i="91"/>
  <c r="D3" i="91"/>
  <c r="E3" i="91"/>
  <c r="F3" i="91"/>
  <c r="F71" i="91" s="1"/>
  <c r="G3" i="91"/>
  <c r="G71" i="91" s="1"/>
  <c r="C3" i="91"/>
  <c r="F79" i="91" l="1"/>
  <c r="G80" i="91"/>
  <c r="G72" i="91"/>
  <c r="F77" i="91"/>
  <c r="F81" i="91"/>
  <c r="G74" i="91"/>
  <c r="F80" i="91"/>
  <c r="G75" i="91"/>
  <c r="F72" i="91"/>
  <c r="G83" i="91"/>
  <c r="F83" i="91"/>
  <c r="G78" i="91"/>
  <c r="F75" i="91"/>
  <c r="G81" i="91"/>
  <c r="F78" i="91"/>
  <c r="G73" i="91"/>
  <c r="L18" i="98"/>
  <c r="K90" i="98"/>
  <c r="K82" i="98"/>
  <c r="I66" i="94"/>
  <c r="H97" i="94"/>
  <c r="H63" i="98"/>
  <c r="H84" i="98" s="1"/>
  <c r="D63" i="98"/>
  <c r="D84" i="98" s="1"/>
  <c r="F63" i="98"/>
  <c r="F84" i="98" s="1"/>
  <c r="M18" i="98" l="1"/>
  <c r="L90" i="98"/>
  <c r="L82" i="98"/>
  <c r="J66" i="94"/>
  <c r="I97" i="94"/>
  <c r="D65" i="74"/>
  <c r="Q66" i="74"/>
  <c r="Q67" i="74" s="1"/>
  <c r="C65" i="74"/>
  <c r="C46" i="74"/>
  <c r="C47" i="74"/>
  <c r="C48" i="74"/>
  <c r="C49" i="74"/>
  <c r="C50" i="74"/>
  <c r="C51" i="74"/>
  <c r="C52" i="74"/>
  <c r="C53" i="74"/>
  <c r="C54" i="74"/>
  <c r="C55" i="74"/>
  <c r="C56" i="74"/>
  <c r="C57" i="74"/>
  <c r="C45" i="74"/>
  <c r="E26" i="74"/>
  <c r="E72" i="91" s="1"/>
  <c r="E27" i="74"/>
  <c r="E73" i="91" s="1"/>
  <c r="E28" i="74"/>
  <c r="E74" i="91" s="1"/>
  <c r="E29" i="74"/>
  <c r="E75" i="91" s="1"/>
  <c r="E30" i="74"/>
  <c r="E76" i="91" s="1"/>
  <c r="E31" i="74"/>
  <c r="E77" i="91" s="1"/>
  <c r="E32" i="74"/>
  <c r="E78" i="91" s="1"/>
  <c r="E33" i="74"/>
  <c r="E79" i="91" s="1"/>
  <c r="E34" i="74"/>
  <c r="E80" i="91" s="1"/>
  <c r="E35" i="74"/>
  <c r="E81" i="91" s="1"/>
  <c r="E36" i="74"/>
  <c r="E82" i="91" s="1"/>
  <c r="E37" i="74"/>
  <c r="E83" i="91" s="1"/>
  <c r="E25" i="74"/>
  <c r="E71" i="91" s="1"/>
  <c r="G3" i="95"/>
  <c r="G11" i="95"/>
  <c r="G12" i="95"/>
  <c r="G13" i="95"/>
  <c r="G14" i="95"/>
  <c r="G15" i="95"/>
  <c r="G16" i="95"/>
  <c r="G17" i="95"/>
  <c r="G18" i="95"/>
  <c r="I35" i="57"/>
  <c r="H35" i="57"/>
  <c r="G35" i="57"/>
  <c r="F35" i="57"/>
  <c r="E35" i="57"/>
  <c r="S97" i="57"/>
  <c r="I97" i="57"/>
  <c r="H97" i="57"/>
  <c r="G97" i="57"/>
  <c r="F97" i="57"/>
  <c r="E97" i="57"/>
  <c r="S66" i="57"/>
  <c r="I66" i="57"/>
  <c r="H66" i="57"/>
  <c r="G66" i="57"/>
  <c r="F66" i="57"/>
  <c r="E66" i="57"/>
  <c r="S2" i="57"/>
  <c r="I2" i="57"/>
  <c r="H2" i="57"/>
  <c r="G2" i="57"/>
  <c r="F2" i="57"/>
  <c r="E2" i="57"/>
  <c r="S97" i="56"/>
  <c r="I97" i="56"/>
  <c r="H97" i="56"/>
  <c r="G97" i="56"/>
  <c r="F97" i="56"/>
  <c r="E97" i="56"/>
  <c r="I66" i="56"/>
  <c r="H66" i="56"/>
  <c r="G66" i="56"/>
  <c r="F66" i="56"/>
  <c r="E66" i="56"/>
  <c r="S35" i="56"/>
  <c r="I35" i="56"/>
  <c r="H35" i="56"/>
  <c r="G35" i="56"/>
  <c r="F35" i="56"/>
  <c r="E35" i="56"/>
  <c r="S2" i="56"/>
  <c r="I2" i="56"/>
  <c r="H2" i="56"/>
  <c r="G2" i="56"/>
  <c r="F2" i="56"/>
  <c r="E2" i="56"/>
  <c r="S97" i="24"/>
  <c r="I97" i="24"/>
  <c r="H97" i="24"/>
  <c r="G97" i="24"/>
  <c r="F97" i="24"/>
  <c r="E97" i="24"/>
  <c r="S66" i="24"/>
  <c r="I66" i="24"/>
  <c r="H66" i="24"/>
  <c r="G66" i="24"/>
  <c r="F66" i="24"/>
  <c r="E66" i="24"/>
  <c r="S35" i="24"/>
  <c r="I35" i="24"/>
  <c r="H35" i="24"/>
  <c r="G35" i="24"/>
  <c r="F35" i="24"/>
  <c r="E35" i="24"/>
  <c r="S2" i="24"/>
  <c r="I2" i="24"/>
  <c r="H2" i="24"/>
  <c r="G2" i="24"/>
  <c r="F2" i="24"/>
  <c r="E2" i="24"/>
  <c r="S97" i="23"/>
  <c r="I97" i="23"/>
  <c r="H97" i="23"/>
  <c r="G97" i="23"/>
  <c r="F97" i="23"/>
  <c r="E97" i="23"/>
  <c r="S66" i="23"/>
  <c r="I66" i="23"/>
  <c r="H66" i="23"/>
  <c r="G66" i="23"/>
  <c r="F66" i="23"/>
  <c r="E66" i="23"/>
  <c r="S35" i="23"/>
  <c r="I35" i="23"/>
  <c r="H35" i="23"/>
  <c r="G35" i="23"/>
  <c r="F35" i="23"/>
  <c r="E35" i="23"/>
  <c r="E2" i="23"/>
  <c r="F2" i="23"/>
  <c r="G2" i="23"/>
  <c r="H2" i="23"/>
  <c r="I2" i="23"/>
  <c r="S2" i="23"/>
  <c r="I2" i="100" l="1"/>
  <c r="I35" i="100"/>
  <c r="I66" i="100" s="1"/>
  <c r="I97" i="100" s="1"/>
  <c r="S2" i="100"/>
  <c r="S35" i="100"/>
  <c r="S66" i="100" s="1"/>
  <c r="S97" i="100" s="1"/>
  <c r="F35" i="100"/>
  <c r="F66" i="100" s="1"/>
  <c r="F97" i="100" s="1"/>
  <c r="F2" i="100"/>
  <c r="E35" i="100"/>
  <c r="E66" i="100" s="1"/>
  <c r="E97" i="100" s="1"/>
  <c r="E2" i="100"/>
  <c r="G35" i="100"/>
  <c r="G66" i="100" s="1"/>
  <c r="G97" i="100" s="1"/>
  <c r="G2" i="100"/>
  <c r="H35" i="100"/>
  <c r="H66" i="100" s="1"/>
  <c r="H97" i="100" s="1"/>
  <c r="H2" i="100"/>
  <c r="N18" i="98"/>
  <c r="M82" i="98"/>
  <c r="M90" i="98"/>
  <c r="K66" i="94"/>
  <c r="J97" i="94"/>
  <c r="C2" i="77"/>
  <c r="C2" i="76"/>
  <c r="E2" i="29"/>
  <c r="E35" i="29"/>
  <c r="E66" i="29" s="1"/>
  <c r="E97" i="29" s="1"/>
  <c r="E2" i="41"/>
  <c r="C19" i="84"/>
  <c r="E35" i="41"/>
  <c r="E66" i="41" s="1"/>
  <c r="E97" i="41" s="1"/>
  <c r="E2" i="30"/>
  <c r="C2" i="14"/>
  <c r="C8" i="14" s="1"/>
  <c r="C14" i="14" s="1"/>
  <c r="C21" i="14" s="1"/>
  <c r="E35" i="30"/>
  <c r="E66" i="30" s="1"/>
  <c r="E97" i="30" s="1"/>
  <c r="C19" i="91"/>
  <c r="C19" i="85"/>
  <c r="C2" i="74"/>
  <c r="D2" i="76"/>
  <c r="D2" i="77"/>
  <c r="D2" i="14"/>
  <c r="D8" i="14" s="1"/>
  <c r="D14" i="14" s="1"/>
  <c r="D21" i="14" s="1"/>
  <c r="D19" i="91"/>
  <c r="D19" i="85"/>
  <c r="F2" i="29"/>
  <c r="F35" i="29"/>
  <c r="F66" i="29" s="1"/>
  <c r="F97" i="29" s="1"/>
  <c r="F2" i="41"/>
  <c r="D19" i="84"/>
  <c r="F35" i="41"/>
  <c r="F66" i="41" s="1"/>
  <c r="F97" i="41" s="1"/>
  <c r="F2" i="30"/>
  <c r="F35" i="30"/>
  <c r="F66" i="30" s="1"/>
  <c r="F97" i="30" s="1"/>
  <c r="D2" i="74"/>
  <c r="E2" i="76"/>
  <c r="E2" i="77"/>
  <c r="G35" i="30"/>
  <c r="G66" i="30" s="1"/>
  <c r="G97" i="30" s="1"/>
  <c r="E2" i="14"/>
  <c r="E8" i="14" s="1"/>
  <c r="E14" i="14" s="1"/>
  <c r="E21" i="14" s="1"/>
  <c r="E19" i="91"/>
  <c r="E19" i="85"/>
  <c r="G2" i="29"/>
  <c r="G35" i="29"/>
  <c r="G66" i="29" s="1"/>
  <c r="G97" i="29" s="1"/>
  <c r="G2" i="41"/>
  <c r="E19" i="84"/>
  <c r="G35" i="41"/>
  <c r="G66" i="41" s="1"/>
  <c r="G97" i="41" s="1"/>
  <c r="G2" i="30"/>
  <c r="E2" i="74"/>
  <c r="F2" i="76"/>
  <c r="F2" i="77"/>
  <c r="H2" i="30"/>
  <c r="F2" i="74"/>
  <c r="H35" i="30"/>
  <c r="H66" i="30" s="1"/>
  <c r="H97" i="30" s="1"/>
  <c r="F2" i="14"/>
  <c r="F8" i="14" s="1"/>
  <c r="F14" i="14" s="1"/>
  <c r="F21" i="14" s="1"/>
  <c r="F19" i="91"/>
  <c r="F19" i="85"/>
  <c r="H2" i="29"/>
  <c r="H35" i="29"/>
  <c r="H66" i="29" s="1"/>
  <c r="H97" i="29" s="1"/>
  <c r="H2" i="41"/>
  <c r="F19" i="84"/>
  <c r="H35" i="41"/>
  <c r="H66" i="41" s="1"/>
  <c r="H97" i="41" s="1"/>
  <c r="G2" i="76"/>
  <c r="G2" i="77"/>
  <c r="I35" i="41"/>
  <c r="I66" i="41" s="1"/>
  <c r="I97" i="41" s="1"/>
  <c r="I2" i="30"/>
  <c r="G2" i="74"/>
  <c r="I35" i="30"/>
  <c r="I66" i="30" s="1"/>
  <c r="I97" i="30" s="1"/>
  <c r="G2" i="14"/>
  <c r="G8" i="14" s="1"/>
  <c r="G14" i="14" s="1"/>
  <c r="G21" i="14" s="1"/>
  <c r="G19" i="91"/>
  <c r="G19" i="85"/>
  <c r="I2" i="29"/>
  <c r="I35" i="29"/>
  <c r="I66" i="29" s="1"/>
  <c r="I97" i="29" s="1"/>
  <c r="I2" i="41"/>
  <c r="G19" i="84"/>
  <c r="Q2" i="77"/>
  <c r="Q2" i="76"/>
  <c r="S35" i="29"/>
  <c r="S66" i="29" s="1"/>
  <c r="S97" i="29" s="1"/>
  <c r="S2" i="41"/>
  <c r="Q19" i="84"/>
  <c r="Q2" i="74"/>
  <c r="S35" i="41"/>
  <c r="S66" i="41" s="1"/>
  <c r="S97" i="41" s="1"/>
  <c r="S2" i="30"/>
  <c r="S35" i="30"/>
  <c r="S66" i="30" s="1"/>
  <c r="S97" i="30" s="1"/>
  <c r="Q2" i="14"/>
  <c r="Q8" i="14" s="1"/>
  <c r="Q14" i="14" s="1"/>
  <c r="Q21" i="14" s="1"/>
  <c r="Q19" i="91"/>
  <c r="S2" i="29"/>
  <c r="Q19" i="85"/>
  <c r="Q58" i="74"/>
  <c r="Q60" i="74" s="1"/>
  <c r="Q38" i="74"/>
  <c r="H11" i="95"/>
  <c r="H18" i="95"/>
  <c r="H12" i="95"/>
  <c r="H17" i="95"/>
  <c r="H16" i="95"/>
  <c r="H13" i="95"/>
  <c r="H15" i="95"/>
  <c r="H14" i="95"/>
  <c r="H3" i="95"/>
  <c r="E4" i="20"/>
  <c r="F4" i="20"/>
  <c r="G4" i="20"/>
  <c r="H4" i="20"/>
  <c r="I4" i="20"/>
  <c r="S4" i="20"/>
  <c r="E5" i="20"/>
  <c r="F5" i="20"/>
  <c r="G5" i="20"/>
  <c r="H5" i="20"/>
  <c r="I5" i="20"/>
  <c r="S5" i="20"/>
  <c r="E6" i="20"/>
  <c r="F6" i="20"/>
  <c r="G6" i="20"/>
  <c r="H6" i="20"/>
  <c r="I6" i="20"/>
  <c r="S6" i="20"/>
  <c r="E7" i="20"/>
  <c r="F7" i="20"/>
  <c r="G7" i="20"/>
  <c r="H7" i="20"/>
  <c r="I7" i="20"/>
  <c r="S7" i="20"/>
  <c r="E10" i="20"/>
  <c r="F10" i="20"/>
  <c r="G10" i="20"/>
  <c r="H10" i="20"/>
  <c r="I10" i="20"/>
  <c r="S10" i="20"/>
  <c r="E11" i="20"/>
  <c r="F11" i="20"/>
  <c r="G11" i="20"/>
  <c r="H11" i="20"/>
  <c r="I11" i="20"/>
  <c r="S11" i="20"/>
  <c r="E12" i="20"/>
  <c r="F12" i="20"/>
  <c r="G12" i="20"/>
  <c r="H12" i="20"/>
  <c r="I12" i="20"/>
  <c r="S12" i="20"/>
  <c r="E13" i="20"/>
  <c r="F13" i="20"/>
  <c r="G13" i="20"/>
  <c r="H13" i="20"/>
  <c r="I13" i="20"/>
  <c r="S13" i="20"/>
  <c r="E14" i="20"/>
  <c r="F14" i="20"/>
  <c r="G14" i="20"/>
  <c r="H14" i="20"/>
  <c r="I14" i="20"/>
  <c r="S14" i="20"/>
  <c r="E15" i="20"/>
  <c r="F15" i="20"/>
  <c r="G15" i="20"/>
  <c r="H15" i="20"/>
  <c r="I15" i="20"/>
  <c r="S15" i="20"/>
  <c r="E16" i="20"/>
  <c r="F16" i="20"/>
  <c r="G16" i="20"/>
  <c r="H16" i="20"/>
  <c r="I16" i="20"/>
  <c r="S16" i="20"/>
  <c r="E17" i="20"/>
  <c r="F17" i="20"/>
  <c r="G17" i="20"/>
  <c r="H17" i="20"/>
  <c r="I17" i="20"/>
  <c r="S17" i="20"/>
  <c r="E18" i="20"/>
  <c r="F18" i="20"/>
  <c r="G18" i="20"/>
  <c r="H18" i="20"/>
  <c r="I18" i="20"/>
  <c r="S18" i="20"/>
  <c r="E19" i="20"/>
  <c r="F19" i="20"/>
  <c r="G19" i="20"/>
  <c r="H19" i="20"/>
  <c r="I19" i="20"/>
  <c r="S19" i="20"/>
  <c r="E20" i="20"/>
  <c r="F20" i="20"/>
  <c r="G20" i="20"/>
  <c r="H20" i="20"/>
  <c r="I20" i="20"/>
  <c r="S20" i="20"/>
  <c r="E21" i="20"/>
  <c r="F21" i="20"/>
  <c r="G21" i="20"/>
  <c r="H21" i="20"/>
  <c r="I21" i="20"/>
  <c r="S21" i="20"/>
  <c r="E22" i="20"/>
  <c r="F22" i="20"/>
  <c r="G22" i="20"/>
  <c r="H22" i="20"/>
  <c r="I22" i="20"/>
  <c r="S22" i="20"/>
  <c r="E23" i="20"/>
  <c r="F23" i="20"/>
  <c r="G23" i="20"/>
  <c r="H23" i="20"/>
  <c r="I23" i="20"/>
  <c r="S23" i="20"/>
  <c r="E24" i="20"/>
  <c r="F24" i="20"/>
  <c r="G24" i="20"/>
  <c r="H24" i="20"/>
  <c r="I24" i="20"/>
  <c r="S24" i="20"/>
  <c r="E25" i="20"/>
  <c r="F25" i="20"/>
  <c r="G25" i="20"/>
  <c r="H25" i="20"/>
  <c r="I25" i="20"/>
  <c r="S25" i="20"/>
  <c r="E26" i="20"/>
  <c r="F26" i="20"/>
  <c r="G26" i="20"/>
  <c r="H26" i="20"/>
  <c r="I26" i="20"/>
  <c r="S26" i="20"/>
  <c r="E27" i="20"/>
  <c r="F27" i="20"/>
  <c r="G27" i="20"/>
  <c r="H27" i="20"/>
  <c r="I27" i="20"/>
  <c r="S27" i="20"/>
  <c r="F3" i="20"/>
  <c r="G3" i="20"/>
  <c r="H3" i="20"/>
  <c r="I3" i="20"/>
  <c r="S3" i="20"/>
  <c r="E3" i="20"/>
  <c r="D12" i="77" l="1"/>
  <c r="D18" i="77" s="1"/>
  <c r="D24" i="77" s="1"/>
  <c r="D44" i="77" s="1"/>
  <c r="D64" i="77" s="1"/>
  <c r="G12" i="77"/>
  <c r="G18" i="77" s="1"/>
  <c r="G24" i="77" s="1"/>
  <c r="G44" i="77" s="1"/>
  <c r="G64" i="77" s="1"/>
  <c r="E12" i="77"/>
  <c r="E18" i="77" s="1"/>
  <c r="E24" i="77" s="1"/>
  <c r="E44" i="77" s="1"/>
  <c r="E64" i="77" s="1"/>
  <c r="F12" i="77"/>
  <c r="F18" i="77" s="1"/>
  <c r="F24" i="77" s="1"/>
  <c r="F44" i="77" s="1"/>
  <c r="F64" i="77" s="1"/>
  <c r="C12" i="77"/>
  <c r="C18" i="77" s="1"/>
  <c r="C24" i="77" s="1"/>
  <c r="C44" i="77" s="1"/>
  <c r="C64" i="77" s="1"/>
  <c r="Q12" i="77"/>
  <c r="Q18" i="77" s="1"/>
  <c r="Q24" i="77" s="1"/>
  <c r="Q44" i="77" s="1"/>
  <c r="Q64" i="77" s="1"/>
  <c r="D18" i="76"/>
  <c r="D24" i="76" s="1"/>
  <c r="D44" i="76" s="1"/>
  <c r="D64" i="76" s="1"/>
  <c r="D12" i="76"/>
  <c r="G12" i="76"/>
  <c r="G18" i="76" s="1"/>
  <c r="G24" i="76" s="1"/>
  <c r="G44" i="76" s="1"/>
  <c r="G64" i="76" s="1"/>
  <c r="E18" i="76"/>
  <c r="E24" i="76" s="1"/>
  <c r="E44" i="76" s="1"/>
  <c r="E64" i="76" s="1"/>
  <c r="E12" i="76"/>
  <c r="C12" i="76"/>
  <c r="C18" i="76" s="1"/>
  <c r="C24" i="76" s="1"/>
  <c r="C44" i="76" s="1"/>
  <c r="C64" i="76" s="1"/>
  <c r="Q18" i="76"/>
  <c r="Q24" i="76" s="1"/>
  <c r="Q44" i="76" s="1"/>
  <c r="Q64" i="76" s="1"/>
  <c r="Q12" i="76"/>
  <c r="F12" i="76"/>
  <c r="F18" i="76" s="1"/>
  <c r="F24" i="76" s="1"/>
  <c r="F44" i="76" s="1"/>
  <c r="F64" i="76" s="1"/>
  <c r="E18" i="74"/>
  <c r="E24" i="74" s="1"/>
  <c r="E44" i="74" s="1"/>
  <c r="E64" i="74" s="1"/>
  <c r="E70" i="74" s="1"/>
  <c r="E76" i="74" s="1"/>
  <c r="E82" i="74" s="1"/>
  <c r="E12" i="74"/>
  <c r="C18" i="74"/>
  <c r="C24" i="74" s="1"/>
  <c r="C44" i="74" s="1"/>
  <c r="C64" i="74" s="1"/>
  <c r="C70" i="74" s="1"/>
  <c r="C76" i="74" s="1"/>
  <c r="C82" i="74" s="1"/>
  <c r="C12" i="74"/>
  <c r="F12" i="74"/>
  <c r="F18" i="74" s="1"/>
  <c r="F24" i="74" s="1"/>
  <c r="F44" i="74" s="1"/>
  <c r="F64" i="74" s="1"/>
  <c r="F70" i="74" s="1"/>
  <c r="F76" i="74" s="1"/>
  <c r="F82" i="74" s="1"/>
  <c r="Q18" i="74"/>
  <c r="Q24" i="74" s="1"/>
  <c r="Q44" i="74" s="1"/>
  <c r="Q64" i="74" s="1"/>
  <c r="Q70" i="74" s="1"/>
  <c r="Q76" i="74" s="1"/>
  <c r="Q82" i="74" s="1"/>
  <c r="Q12" i="74"/>
  <c r="D18" i="74"/>
  <c r="D24" i="74" s="1"/>
  <c r="D44" i="74" s="1"/>
  <c r="D64" i="74" s="1"/>
  <c r="D70" i="74" s="1"/>
  <c r="D76" i="74" s="1"/>
  <c r="D82" i="74" s="1"/>
  <c r="D12" i="74"/>
  <c r="G18" i="74"/>
  <c r="G24" i="74" s="1"/>
  <c r="G44" i="74" s="1"/>
  <c r="G64" i="74" s="1"/>
  <c r="G70" i="74" s="1"/>
  <c r="G76" i="74" s="1"/>
  <c r="G82" i="74" s="1"/>
  <c r="G12" i="74"/>
  <c r="E36" i="84"/>
  <c r="E53" i="84" s="1"/>
  <c r="F36" i="85"/>
  <c r="F53" i="85" s="1"/>
  <c r="E36" i="91"/>
  <c r="E53" i="91" s="1"/>
  <c r="Q36" i="85"/>
  <c r="Q53" i="85" s="1"/>
  <c r="Q36" i="84"/>
  <c r="Q53" i="84" s="1"/>
  <c r="F36" i="91"/>
  <c r="F53" i="91" s="1"/>
  <c r="D36" i="84"/>
  <c r="D53" i="84" s="1"/>
  <c r="C36" i="84"/>
  <c r="C53" i="84" s="1"/>
  <c r="F36" i="84"/>
  <c r="F53" i="84" s="1"/>
  <c r="C36" i="91"/>
  <c r="C53" i="91" s="1"/>
  <c r="Q36" i="91"/>
  <c r="Q53" i="91" s="1"/>
  <c r="D36" i="85"/>
  <c r="D53" i="85" s="1"/>
  <c r="G36" i="85"/>
  <c r="G53" i="85" s="1"/>
  <c r="G36" i="91"/>
  <c r="G53" i="91" s="1"/>
  <c r="C36" i="85"/>
  <c r="C53" i="85" s="1"/>
  <c r="D36" i="91"/>
  <c r="D53" i="91" s="1"/>
  <c r="G36" i="84"/>
  <c r="G53" i="84" s="1"/>
  <c r="E36" i="85"/>
  <c r="E53" i="85" s="1"/>
  <c r="O18" i="98"/>
  <c r="N82" i="98"/>
  <c r="N90" i="98"/>
  <c r="L66" i="94"/>
  <c r="K97" i="94"/>
  <c r="S41" i="41"/>
  <c r="S41" i="30" s="1"/>
  <c r="Q59" i="74"/>
  <c r="Q40" i="74"/>
  <c r="Q19" i="74"/>
  <c r="Q39" i="74"/>
  <c r="I18" i="95"/>
  <c r="I3" i="95"/>
  <c r="I12" i="95"/>
  <c r="I13" i="95"/>
  <c r="I17" i="95"/>
  <c r="I14" i="95"/>
  <c r="I15" i="95"/>
  <c r="I16" i="95"/>
  <c r="I11" i="95"/>
  <c r="E4" i="47"/>
  <c r="F4" i="47"/>
  <c r="G4" i="47"/>
  <c r="H4" i="47"/>
  <c r="I4" i="47"/>
  <c r="S4" i="47"/>
  <c r="E5" i="47"/>
  <c r="F5" i="47"/>
  <c r="G5" i="47"/>
  <c r="H5" i="47"/>
  <c r="I5" i="47"/>
  <c r="S5" i="47"/>
  <c r="E6" i="47"/>
  <c r="F6" i="47"/>
  <c r="G6" i="47"/>
  <c r="H6" i="47"/>
  <c r="I6" i="47"/>
  <c r="S6" i="47"/>
  <c r="E7" i="47"/>
  <c r="F7" i="47"/>
  <c r="G7" i="47"/>
  <c r="H7" i="47"/>
  <c r="I7" i="47"/>
  <c r="S7" i="47"/>
  <c r="E9" i="47"/>
  <c r="E9" i="96" s="1"/>
  <c r="F9" i="47"/>
  <c r="F9" i="96" s="1"/>
  <c r="G9" i="47"/>
  <c r="G9" i="96" s="1"/>
  <c r="H9" i="47"/>
  <c r="H9" i="96" s="1"/>
  <c r="I9" i="47"/>
  <c r="I9" i="96" s="1"/>
  <c r="S9" i="47"/>
  <c r="S9" i="96" s="1"/>
  <c r="E10" i="47"/>
  <c r="E10" i="96" s="1"/>
  <c r="F10" i="47"/>
  <c r="F10" i="96" s="1"/>
  <c r="G10" i="47"/>
  <c r="G10" i="96" s="1"/>
  <c r="H10" i="47"/>
  <c r="H10" i="96" s="1"/>
  <c r="I10" i="47"/>
  <c r="I10" i="96" s="1"/>
  <c r="S10" i="47"/>
  <c r="S10" i="96" s="1"/>
  <c r="E11" i="47"/>
  <c r="F11" i="47"/>
  <c r="G11" i="47"/>
  <c r="H11" i="47"/>
  <c r="I11" i="47"/>
  <c r="S11" i="47"/>
  <c r="E12" i="47"/>
  <c r="F12" i="47"/>
  <c r="G12" i="47"/>
  <c r="H12" i="47"/>
  <c r="I12" i="47"/>
  <c r="S12" i="47"/>
  <c r="E13" i="47"/>
  <c r="F13" i="47"/>
  <c r="G13" i="47"/>
  <c r="H13" i="47"/>
  <c r="I13" i="47"/>
  <c r="S13" i="47"/>
  <c r="E14" i="47"/>
  <c r="F14" i="47"/>
  <c r="G14" i="47"/>
  <c r="H14" i="47"/>
  <c r="I14" i="47"/>
  <c r="S14" i="47"/>
  <c r="E15" i="47"/>
  <c r="F15" i="47"/>
  <c r="G15" i="47"/>
  <c r="H15" i="47"/>
  <c r="I15" i="47"/>
  <c r="S15" i="47"/>
  <c r="E16" i="47"/>
  <c r="F16" i="47"/>
  <c r="G16" i="47"/>
  <c r="H16" i="47"/>
  <c r="I16" i="47"/>
  <c r="S16" i="47"/>
  <c r="E17" i="47"/>
  <c r="F17" i="47"/>
  <c r="G17" i="47"/>
  <c r="H17" i="47"/>
  <c r="I17" i="47"/>
  <c r="S17" i="47"/>
  <c r="E18" i="47"/>
  <c r="F18" i="47"/>
  <c r="G18" i="47"/>
  <c r="H18" i="47"/>
  <c r="I18" i="47"/>
  <c r="S18" i="47"/>
  <c r="E19" i="47"/>
  <c r="F19" i="47"/>
  <c r="G19" i="47"/>
  <c r="H19" i="47"/>
  <c r="I19" i="47"/>
  <c r="S19" i="47"/>
  <c r="E20" i="47"/>
  <c r="E20" i="96" s="1"/>
  <c r="F20" i="47"/>
  <c r="F20" i="96" s="1"/>
  <c r="G20" i="47"/>
  <c r="G20" i="96" s="1"/>
  <c r="H20" i="47"/>
  <c r="H20" i="96" s="1"/>
  <c r="I20" i="47"/>
  <c r="I20" i="96" s="1"/>
  <c r="S20" i="47"/>
  <c r="S20" i="96" s="1"/>
  <c r="E21" i="47"/>
  <c r="E21" i="96" s="1"/>
  <c r="F21" i="47"/>
  <c r="F21" i="96" s="1"/>
  <c r="G21" i="47"/>
  <c r="G21" i="96" s="1"/>
  <c r="H21" i="47"/>
  <c r="H21" i="96" s="1"/>
  <c r="I21" i="47"/>
  <c r="I21" i="96" s="1"/>
  <c r="S21" i="47"/>
  <c r="S21" i="96" s="1"/>
  <c r="E22" i="47"/>
  <c r="E22" i="96" s="1"/>
  <c r="F22" i="47"/>
  <c r="F22" i="96" s="1"/>
  <c r="G22" i="47"/>
  <c r="G22" i="96" s="1"/>
  <c r="H22" i="47"/>
  <c r="H22" i="96" s="1"/>
  <c r="I22" i="47"/>
  <c r="I22" i="96" s="1"/>
  <c r="S22" i="47"/>
  <c r="S22" i="96" s="1"/>
  <c r="E23" i="47"/>
  <c r="F23" i="47"/>
  <c r="G23" i="47"/>
  <c r="H23" i="47"/>
  <c r="I23" i="47"/>
  <c r="S23" i="47"/>
  <c r="E24" i="47"/>
  <c r="F24" i="47"/>
  <c r="G24" i="47"/>
  <c r="H24" i="47"/>
  <c r="I24" i="47"/>
  <c r="S24" i="47"/>
  <c r="E25" i="47"/>
  <c r="F25" i="47"/>
  <c r="G25" i="47"/>
  <c r="H25" i="47"/>
  <c r="I25" i="47"/>
  <c r="S25" i="47"/>
  <c r="E26" i="47"/>
  <c r="F26" i="47"/>
  <c r="G26" i="47"/>
  <c r="H26" i="47"/>
  <c r="I26" i="47"/>
  <c r="S26" i="47"/>
  <c r="E27" i="47"/>
  <c r="E27" i="96" s="1"/>
  <c r="F27" i="47"/>
  <c r="F27" i="96" s="1"/>
  <c r="G27" i="47"/>
  <c r="G27" i="96" s="1"/>
  <c r="H27" i="47"/>
  <c r="H27" i="96" s="1"/>
  <c r="I27" i="47"/>
  <c r="I27" i="96" s="1"/>
  <c r="S27" i="47"/>
  <c r="S27" i="96" s="1"/>
  <c r="F3" i="47"/>
  <c r="G3" i="47"/>
  <c r="H3" i="47"/>
  <c r="I3" i="47"/>
  <c r="S3" i="47"/>
  <c r="E3" i="47"/>
  <c r="I92" i="47"/>
  <c r="S92" i="47"/>
  <c r="I123" i="47"/>
  <c r="S123" i="47"/>
  <c r="N6" i="68"/>
  <c r="BB6" i="68" s="1"/>
  <c r="M6" i="68"/>
  <c r="N5" i="68"/>
  <c r="BB5" i="68" s="1"/>
  <c r="M5" i="68"/>
  <c r="N4" i="68"/>
  <c r="BB4" i="68" s="1"/>
  <c r="M4" i="68"/>
  <c r="L6" i="68"/>
  <c r="K6" i="68"/>
  <c r="L5" i="68"/>
  <c r="K5" i="68"/>
  <c r="L4" i="68"/>
  <c r="K4" i="68"/>
  <c r="J6" i="68"/>
  <c r="I6" i="68"/>
  <c r="J5" i="68"/>
  <c r="I5" i="68"/>
  <c r="J4" i="68"/>
  <c r="I4" i="68"/>
  <c r="H6" i="68"/>
  <c r="G6" i="68"/>
  <c r="H5" i="68"/>
  <c r="G5" i="68"/>
  <c r="H4" i="68"/>
  <c r="G4" i="68"/>
  <c r="AI4" i="68" s="1"/>
  <c r="F6" i="68"/>
  <c r="F5" i="68"/>
  <c r="F4" i="68"/>
  <c r="E6" i="68"/>
  <c r="E5" i="68"/>
  <c r="AH5" i="68" s="1"/>
  <c r="E4" i="68"/>
  <c r="D6" i="68"/>
  <c r="D5" i="68"/>
  <c r="C6" i="68"/>
  <c r="C5" i="68"/>
  <c r="D4" i="68"/>
  <c r="C4" i="68"/>
  <c r="AJ5" i="68" l="1"/>
  <c r="AK4" i="68"/>
  <c r="S29" i="100"/>
  <c r="S30" i="100" s="1"/>
  <c r="S62" i="100"/>
  <c r="S63" i="100" s="1"/>
  <c r="AG4" i="68"/>
  <c r="AL5" i="68"/>
  <c r="AH4" i="68"/>
  <c r="AI5" i="68"/>
  <c r="AL4" i="68"/>
  <c r="D70" i="91"/>
  <c r="D87" i="91" s="1"/>
  <c r="C70" i="84"/>
  <c r="C87" i="84" s="1"/>
  <c r="C70" i="85"/>
  <c r="C87" i="85" s="1"/>
  <c r="D70" i="84"/>
  <c r="D87" i="84" s="1"/>
  <c r="Q70" i="85"/>
  <c r="Q87" i="85" s="1"/>
  <c r="F70" i="91"/>
  <c r="F87" i="91" s="1"/>
  <c r="E70" i="91"/>
  <c r="E87" i="91" s="1"/>
  <c r="G70" i="85"/>
  <c r="G87" i="85" s="1"/>
  <c r="Q70" i="91"/>
  <c r="Q87" i="91" s="1"/>
  <c r="E70" i="85"/>
  <c r="E87" i="85" s="1"/>
  <c r="C70" i="91"/>
  <c r="C87" i="91" s="1"/>
  <c r="F70" i="85"/>
  <c r="F87" i="85" s="1"/>
  <c r="G70" i="91"/>
  <c r="G87" i="91" s="1"/>
  <c r="Q70" i="84"/>
  <c r="Q87" i="84" s="1"/>
  <c r="D70" i="85"/>
  <c r="D87" i="85" s="1"/>
  <c r="G70" i="84"/>
  <c r="G87" i="84" s="1"/>
  <c r="F70" i="84"/>
  <c r="F87" i="84" s="1"/>
  <c r="E70" i="84"/>
  <c r="E87" i="84" s="1"/>
  <c r="P18" i="98"/>
  <c r="O82" i="98"/>
  <c r="O90" i="98"/>
  <c r="AG5" i="68"/>
  <c r="AJ4" i="68"/>
  <c r="AK5" i="68"/>
  <c r="AL6" i="68"/>
  <c r="M66" i="94"/>
  <c r="L97" i="94"/>
  <c r="Q41" i="74"/>
  <c r="S62" i="29"/>
  <c r="S29" i="29"/>
  <c r="Q3" i="14"/>
  <c r="S62" i="41"/>
  <c r="S29" i="41"/>
  <c r="Q21" i="74"/>
  <c r="Q20" i="74"/>
  <c r="Q61" i="74"/>
  <c r="J16" i="95"/>
  <c r="J18" i="95"/>
  <c r="J15" i="95"/>
  <c r="J3" i="95"/>
  <c r="J13" i="95"/>
  <c r="J17" i="95"/>
  <c r="J11" i="95"/>
  <c r="J14" i="95"/>
  <c r="J12" i="95"/>
  <c r="G3" i="68"/>
  <c r="I3" i="68"/>
  <c r="K3" i="68"/>
  <c r="M3" i="68"/>
  <c r="H3" i="68"/>
  <c r="J3" i="68"/>
  <c r="L3" i="68"/>
  <c r="N3" i="68"/>
  <c r="BB3" i="68" s="1"/>
  <c r="K29" i="94" s="1"/>
  <c r="T21" i="96"/>
  <c r="U21" i="96"/>
  <c r="U10" i="96"/>
  <c r="T10" i="96"/>
  <c r="U22" i="96"/>
  <c r="T22" i="96"/>
  <c r="U27" i="96"/>
  <c r="T27" i="96"/>
  <c r="U20" i="96"/>
  <c r="T20" i="96"/>
  <c r="T9" i="96"/>
  <c r="U9" i="96"/>
  <c r="AL3" i="68" l="1"/>
  <c r="Q18" i="98"/>
  <c r="P82" i="98"/>
  <c r="P90" i="98"/>
  <c r="J29" i="96"/>
  <c r="J29" i="47"/>
  <c r="J29" i="99" s="1"/>
  <c r="J30" i="99" s="1"/>
  <c r="N66" i="94"/>
  <c r="M97" i="94"/>
  <c r="Q16" i="14"/>
  <c r="Q9" i="14"/>
  <c r="K14" i="95"/>
  <c r="E14" i="96" s="1"/>
  <c r="K17" i="95"/>
  <c r="E17" i="96" s="1"/>
  <c r="K18" i="95"/>
  <c r="E18" i="96" s="1"/>
  <c r="E6" i="96"/>
  <c r="K11" i="95"/>
  <c r="E11" i="96" s="1"/>
  <c r="K13" i="95"/>
  <c r="E13" i="96" s="1"/>
  <c r="K15" i="95"/>
  <c r="E15" i="96" s="1"/>
  <c r="E7" i="96"/>
  <c r="K12" i="95"/>
  <c r="E12" i="96" s="1"/>
  <c r="E4" i="96"/>
  <c r="K3" i="95"/>
  <c r="E3" i="96" s="1"/>
  <c r="E25" i="96"/>
  <c r="K16" i="95"/>
  <c r="E16" i="96" s="1"/>
  <c r="E23" i="96"/>
  <c r="E5" i="96"/>
  <c r="E24" i="96"/>
  <c r="E26" i="96"/>
  <c r="E19" i="96"/>
  <c r="E9" i="20"/>
  <c r="S9" i="20"/>
  <c r="I9" i="20"/>
  <c r="H9" i="20"/>
  <c r="G9" i="20"/>
  <c r="F9" i="20"/>
  <c r="R18" i="98" l="1"/>
  <c r="Q90" i="98"/>
  <c r="Q82" i="98"/>
  <c r="J29" i="23"/>
  <c r="J30" i="23" s="1"/>
  <c r="J29" i="24"/>
  <c r="J29" i="20"/>
  <c r="J30" i="20" s="1"/>
  <c r="J29" i="56"/>
  <c r="J29" i="57"/>
  <c r="J30" i="47"/>
  <c r="O66" i="94"/>
  <c r="N97" i="94"/>
  <c r="L12" i="95"/>
  <c r="F12" i="96" s="1"/>
  <c r="L13" i="95"/>
  <c r="F13" i="96" s="1"/>
  <c r="F24" i="96"/>
  <c r="L11" i="95"/>
  <c r="F11" i="96" s="1"/>
  <c r="L17" i="95"/>
  <c r="F17" i="96" s="1"/>
  <c r="F25" i="96"/>
  <c r="F26" i="96"/>
  <c r="F7" i="96"/>
  <c r="F6" i="96"/>
  <c r="L14" i="95"/>
  <c r="F14" i="96" s="1"/>
  <c r="L3" i="95"/>
  <c r="F3" i="96" s="1"/>
  <c r="F4" i="96"/>
  <c r="L16" i="95"/>
  <c r="F16" i="96" s="1"/>
  <c r="F5" i="96"/>
  <c r="F19" i="96"/>
  <c r="F23" i="96"/>
  <c r="L15" i="95"/>
  <c r="F15" i="96" s="1"/>
  <c r="L18" i="95"/>
  <c r="F18" i="96" s="1"/>
  <c r="AZ14" i="68"/>
  <c r="AY14" i="68"/>
  <c r="AX14" i="68"/>
  <c r="AW14" i="68"/>
  <c r="AV14" i="68"/>
  <c r="AK14" i="68"/>
  <c r="G7" i="74" s="1"/>
  <c r="G72" i="74" s="1"/>
  <c r="G73" i="74" s="1"/>
  <c r="AJ14" i="68"/>
  <c r="F7" i="74" s="1"/>
  <c r="F72" i="74" s="1"/>
  <c r="F73" i="74" s="1"/>
  <c r="AI14" i="68"/>
  <c r="E7" i="74" s="1"/>
  <c r="E72" i="74" s="1"/>
  <c r="E73" i="74" s="1"/>
  <c r="AH14" i="68"/>
  <c r="D7" i="74" s="1"/>
  <c r="D72" i="74" s="1"/>
  <c r="D73" i="74" s="1"/>
  <c r="AG14" i="68"/>
  <c r="C7" i="74" s="1"/>
  <c r="D23" i="30"/>
  <c r="C23" i="30"/>
  <c r="D22" i="30"/>
  <c r="C22" i="30"/>
  <c r="B22" i="30"/>
  <c r="D56" i="30"/>
  <c r="C56" i="30"/>
  <c r="D55" i="30"/>
  <c r="C55" i="30"/>
  <c r="B55" i="30"/>
  <c r="D87" i="30"/>
  <c r="C87" i="30"/>
  <c r="D86" i="30"/>
  <c r="C86" i="30"/>
  <c r="B86" i="30"/>
  <c r="D118" i="30"/>
  <c r="C118" i="30"/>
  <c r="D117" i="30"/>
  <c r="C117" i="30"/>
  <c r="B117" i="30"/>
  <c r="D23" i="29"/>
  <c r="C23" i="29"/>
  <c r="D22" i="29"/>
  <c r="C22" i="29"/>
  <c r="D56" i="29"/>
  <c r="C56" i="29"/>
  <c r="D55" i="29"/>
  <c r="C55" i="29"/>
  <c r="B55" i="29"/>
  <c r="D87" i="29"/>
  <c r="C87" i="29"/>
  <c r="D86" i="29"/>
  <c r="C86" i="29"/>
  <c r="B86" i="29"/>
  <c r="D118" i="29"/>
  <c r="C118" i="29"/>
  <c r="D117" i="29"/>
  <c r="C117" i="29"/>
  <c r="B117" i="29"/>
  <c r="D118" i="41"/>
  <c r="C118" i="41"/>
  <c r="D117" i="41"/>
  <c r="C117" i="41"/>
  <c r="B117" i="41"/>
  <c r="D87" i="41"/>
  <c r="C87" i="41"/>
  <c r="D86" i="41"/>
  <c r="C86" i="41"/>
  <c r="B86" i="41"/>
  <c r="D56" i="41"/>
  <c r="C56" i="41"/>
  <c r="D55" i="41"/>
  <c r="C55" i="41"/>
  <c r="B55" i="41"/>
  <c r="D23" i="41"/>
  <c r="C23" i="41"/>
  <c r="D22" i="41"/>
  <c r="C22" i="41"/>
  <c r="D118" i="57"/>
  <c r="C118" i="57"/>
  <c r="D117" i="57"/>
  <c r="C117" i="57"/>
  <c r="B117" i="57"/>
  <c r="D87" i="57"/>
  <c r="C87" i="57"/>
  <c r="D86" i="57"/>
  <c r="C86" i="57"/>
  <c r="B86" i="57"/>
  <c r="D56" i="57"/>
  <c r="C56" i="57"/>
  <c r="D55" i="57"/>
  <c r="C55" i="57"/>
  <c r="B55" i="57"/>
  <c r="D23" i="57"/>
  <c r="C23" i="57"/>
  <c r="D22" i="57"/>
  <c r="C22" i="57"/>
  <c r="D118" i="56"/>
  <c r="C118" i="56"/>
  <c r="D117" i="56"/>
  <c r="C117" i="56"/>
  <c r="B117" i="56"/>
  <c r="D87" i="56"/>
  <c r="C87" i="56"/>
  <c r="D86" i="56"/>
  <c r="C86" i="56"/>
  <c r="B86" i="56"/>
  <c r="D56" i="56"/>
  <c r="C56" i="56"/>
  <c r="D55" i="56"/>
  <c r="C55" i="56"/>
  <c r="B55" i="56"/>
  <c r="D23" i="56"/>
  <c r="C23" i="56"/>
  <c r="D22" i="56"/>
  <c r="C22" i="56"/>
  <c r="D118" i="24"/>
  <c r="C118" i="24"/>
  <c r="D117" i="24"/>
  <c r="C117" i="24"/>
  <c r="B117" i="24"/>
  <c r="D87" i="24"/>
  <c r="C87" i="24"/>
  <c r="D86" i="24"/>
  <c r="C86" i="24"/>
  <c r="B86" i="24"/>
  <c r="D56" i="24"/>
  <c r="C56" i="24"/>
  <c r="D55" i="24"/>
  <c r="C55" i="24"/>
  <c r="B55" i="24"/>
  <c r="D23" i="24"/>
  <c r="C23" i="24"/>
  <c r="D22" i="24"/>
  <c r="C22" i="24"/>
  <c r="D23" i="23"/>
  <c r="C23" i="23"/>
  <c r="D22" i="23"/>
  <c r="C22" i="23"/>
  <c r="B22" i="23"/>
  <c r="D56" i="23"/>
  <c r="C56" i="23"/>
  <c r="D55" i="23"/>
  <c r="C55" i="23"/>
  <c r="B55" i="23"/>
  <c r="D87" i="23"/>
  <c r="C87" i="23"/>
  <c r="D86" i="23"/>
  <c r="C86" i="23"/>
  <c r="B86" i="23"/>
  <c r="D118" i="23"/>
  <c r="C118" i="23"/>
  <c r="D117" i="23"/>
  <c r="C117" i="23"/>
  <c r="B117" i="23"/>
  <c r="X118" i="23"/>
  <c r="V118" i="23"/>
  <c r="X87" i="23"/>
  <c r="V87" i="23"/>
  <c r="X56" i="23"/>
  <c r="V56" i="23"/>
  <c r="C72" i="74" l="1"/>
  <c r="C73" i="74" s="1"/>
  <c r="F50" i="100"/>
  <c r="F17" i="100" s="1"/>
  <c r="F46" i="100"/>
  <c r="G50" i="100"/>
  <c r="G17" i="100" s="1"/>
  <c r="G46" i="100"/>
  <c r="H50" i="100"/>
  <c r="H17" i="100" s="1"/>
  <c r="H46" i="100"/>
  <c r="I50" i="100"/>
  <c r="I17" i="100" s="1"/>
  <c r="I46" i="100"/>
  <c r="R90" i="98"/>
  <c r="R82" i="98"/>
  <c r="P66" i="94"/>
  <c r="O97" i="94"/>
  <c r="Q118" i="24"/>
  <c r="Q118" i="41" s="1"/>
  <c r="N118" i="24"/>
  <c r="N118" i="41" s="1"/>
  <c r="O118" i="24"/>
  <c r="O118" i="41" s="1"/>
  <c r="P118" i="24"/>
  <c r="P118" i="41" s="1"/>
  <c r="S118" i="24"/>
  <c r="S118" i="41" s="1"/>
  <c r="M118" i="24"/>
  <c r="M118" i="41" s="1"/>
  <c r="R118" i="24"/>
  <c r="R118" i="41" s="1"/>
  <c r="K118" i="24"/>
  <c r="K118" i="41" s="1"/>
  <c r="J118" i="24"/>
  <c r="J118" i="41" s="1"/>
  <c r="L118" i="24"/>
  <c r="L118" i="41" s="1"/>
  <c r="L87" i="56"/>
  <c r="L87" i="29" s="1"/>
  <c r="Q87" i="56"/>
  <c r="Q87" i="29" s="1"/>
  <c r="J87" i="56"/>
  <c r="J87" i="29" s="1"/>
  <c r="R87" i="56"/>
  <c r="R87" i="29" s="1"/>
  <c r="S87" i="56"/>
  <c r="S87" i="29" s="1"/>
  <c r="K87" i="56"/>
  <c r="K87" i="29" s="1"/>
  <c r="P87" i="56"/>
  <c r="P87" i="29" s="1"/>
  <c r="N87" i="56"/>
  <c r="N87" i="29" s="1"/>
  <c r="O87" i="56"/>
  <c r="O87" i="29" s="1"/>
  <c r="M87" i="56"/>
  <c r="M87" i="29" s="1"/>
  <c r="K118" i="56"/>
  <c r="K118" i="29" s="1"/>
  <c r="S118" i="56"/>
  <c r="S118" i="29" s="1"/>
  <c r="Q118" i="56"/>
  <c r="Q118" i="29" s="1"/>
  <c r="R118" i="56"/>
  <c r="R118" i="29" s="1"/>
  <c r="O118" i="56"/>
  <c r="O118" i="29" s="1"/>
  <c r="J118" i="56"/>
  <c r="J118" i="29" s="1"/>
  <c r="L118" i="56"/>
  <c r="L118" i="29" s="1"/>
  <c r="M118" i="56"/>
  <c r="M118" i="29" s="1"/>
  <c r="P118" i="56"/>
  <c r="P118" i="29" s="1"/>
  <c r="N118" i="56"/>
  <c r="N118" i="29" s="1"/>
  <c r="M56" i="24"/>
  <c r="P56" i="24"/>
  <c r="R56" i="24"/>
  <c r="S56" i="24"/>
  <c r="S56" i="41" s="1"/>
  <c r="Q56" i="24"/>
  <c r="K56" i="24"/>
  <c r="J56" i="24"/>
  <c r="L56" i="24"/>
  <c r="O56" i="24"/>
  <c r="N56" i="24"/>
  <c r="K56" i="56"/>
  <c r="S56" i="56"/>
  <c r="L56" i="56"/>
  <c r="R56" i="56"/>
  <c r="Q56" i="56"/>
  <c r="M56" i="56"/>
  <c r="O56" i="56"/>
  <c r="N56" i="56"/>
  <c r="J56" i="56"/>
  <c r="P56" i="56"/>
  <c r="L87" i="24"/>
  <c r="L87" i="41" s="1"/>
  <c r="Q87" i="24"/>
  <c r="Q87" i="41" s="1"/>
  <c r="R87" i="24"/>
  <c r="R87" i="41" s="1"/>
  <c r="J87" i="24"/>
  <c r="J87" i="41" s="1"/>
  <c r="O87" i="24"/>
  <c r="O87" i="41" s="1"/>
  <c r="P87" i="24"/>
  <c r="P87" i="41" s="1"/>
  <c r="S87" i="24"/>
  <c r="S87" i="41" s="1"/>
  <c r="K87" i="24"/>
  <c r="K87" i="41" s="1"/>
  <c r="M87" i="24"/>
  <c r="M87" i="41" s="1"/>
  <c r="N87" i="24"/>
  <c r="N87" i="41" s="1"/>
  <c r="G23" i="96"/>
  <c r="G5" i="96"/>
  <c r="M3" i="95"/>
  <c r="G3" i="96" s="1"/>
  <c r="M15" i="95"/>
  <c r="G15" i="96" s="1"/>
  <c r="M18" i="95"/>
  <c r="G18" i="96" s="1"/>
  <c r="M14" i="95"/>
  <c r="G14" i="96" s="1"/>
  <c r="G26" i="96"/>
  <c r="M17" i="95"/>
  <c r="G17" i="96" s="1"/>
  <c r="G19" i="96"/>
  <c r="M16" i="95"/>
  <c r="G16" i="96" s="1"/>
  <c r="M11" i="95"/>
  <c r="G11" i="96" s="1"/>
  <c r="G4" i="96"/>
  <c r="G6" i="96"/>
  <c r="M12" i="95"/>
  <c r="G12" i="96" s="1"/>
  <c r="G24" i="96"/>
  <c r="G7" i="96"/>
  <c r="G25" i="96"/>
  <c r="M13" i="95"/>
  <c r="G13" i="96" s="1"/>
  <c r="D118" i="20"/>
  <c r="C118" i="20"/>
  <c r="D117" i="20"/>
  <c r="C117" i="20"/>
  <c r="B117" i="20"/>
  <c r="D87" i="20"/>
  <c r="C87" i="20"/>
  <c r="D86" i="20"/>
  <c r="C86" i="20"/>
  <c r="B86" i="20"/>
  <c r="D23" i="20"/>
  <c r="C23" i="20"/>
  <c r="D22" i="20"/>
  <c r="C22" i="20"/>
  <c r="B22" i="20"/>
  <c r="B24" i="20"/>
  <c r="X118" i="20"/>
  <c r="V118" i="20"/>
  <c r="U118" i="20"/>
  <c r="T118" i="20"/>
  <c r="X87" i="20"/>
  <c r="V87" i="20"/>
  <c r="U87" i="20"/>
  <c r="T87" i="20"/>
  <c r="D56" i="20"/>
  <c r="C56" i="20"/>
  <c r="D55" i="20"/>
  <c r="C55" i="20"/>
  <c r="X56" i="20"/>
  <c r="V56" i="20"/>
  <c r="U56" i="20"/>
  <c r="T56" i="20"/>
  <c r="D23" i="35"/>
  <c r="C23" i="35"/>
  <c r="D22" i="35"/>
  <c r="C22" i="35"/>
  <c r="X118" i="94"/>
  <c r="V118" i="94"/>
  <c r="X87" i="94"/>
  <c r="V87" i="94"/>
  <c r="X56" i="94"/>
  <c r="V56" i="94"/>
  <c r="E50" i="100" l="1"/>
  <c r="U50" i="100" s="1"/>
  <c r="E46" i="100"/>
  <c r="H13" i="100"/>
  <c r="H28" i="100" s="1"/>
  <c r="H61" i="100"/>
  <c r="G13" i="100"/>
  <c r="G28" i="100" s="1"/>
  <c r="G61" i="100"/>
  <c r="F13" i="100"/>
  <c r="F28" i="100" s="1"/>
  <c r="F61" i="100"/>
  <c r="I13" i="100"/>
  <c r="I28" i="100" s="1"/>
  <c r="I61" i="100"/>
  <c r="U46" i="100"/>
  <c r="T46" i="100"/>
  <c r="E13" i="100"/>
  <c r="Q66" i="94"/>
  <c r="P97" i="94"/>
  <c r="M23" i="24"/>
  <c r="M56" i="41"/>
  <c r="N23" i="56"/>
  <c r="N56" i="29"/>
  <c r="N23" i="24"/>
  <c r="N56" i="41"/>
  <c r="P23" i="24"/>
  <c r="P56" i="41"/>
  <c r="O23" i="24"/>
  <c r="O56" i="41"/>
  <c r="M23" i="56"/>
  <c r="M56" i="29"/>
  <c r="Q23" i="56"/>
  <c r="Q56" i="29"/>
  <c r="J23" i="24"/>
  <c r="K23" i="24"/>
  <c r="K56" i="41"/>
  <c r="L23" i="24"/>
  <c r="L56" i="41"/>
  <c r="L23" i="56"/>
  <c r="L56" i="29"/>
  <c r="Q23" i="24"/>
  <c r="Q56" i="41"/>
  <c r="O23" i="56"/>
  <c r="O56" i="29"/>
  <c r="P56" i="29"/>
  <c r="P23" i="56"/>
  <c r="S23" i="56"/>
  <c r="S56" i="29"/>
  <c r="R56" i="29"/>
  <c r="R23" i="56"/>
  <c r="J23" i="56"/>
  <c r="K23" i="56"/>
  <c r="K56" i="29"/>
  <c r="R23" i="24"/>
  <c r="R56" i="41"/>
  <c r="H5" i="96"/>
  <c r="N13" i="95"/>
  <c r="H13" i="96" s="1"/>
  <c r="N12" i="95"/>
  <c r="H12" i="96" s="1"/>
  <c r="N11" i="95"/>
  <c r="H11" i="96" s="1"/>
  <c r="N17" i="95"/>
  <c r="H17" i="96" s="1"/>
  <c r="N18" i="95"/>
  <c r="H18" i="96" s="1"/>
  <c r="H25" i="96"/>
  <c r="H6" i="96"/>
  <c r="N16" i="95"/>
  <c r="H16" i="96" s="1"/>
  <c r="N15" i="95"/>
  <c r="H15" i="96" s="1"/>
  <c r="H23" i="96"/>
  <c r="H19" i="96"/>
  <c r="N14" i="95"/>
  <c r="H14" i="96" s="1"/>
  <c r="H26" i="96"/>
  <c r="H7" i="96"/>
  <c r="H24" i="96"/>
  <c r="H4" i="96"/>
  <c r="N3" i="95"/>
  <c r="H3" i="96" s="1"/>
  <c r="U23" i="20"/>
  <c r="T23" i="20"/>
  <c r="Y118" i="47"/>
  <c r="Y118" i="23" s="1"/>
  <c r="U118" i="47"/>
  <c r="T118" i="47"/>
  <c r="Y87" i="47"/>
  <c r="Y87" i="23" s="1"/>
  <c r="U87" i="47"/>
  <c r="T87" i="47"/>
  <c r="Y56" i="47"/>
  <c r="U56" i="47"/>
  <c r="T56" i="47"/>
  <c r="X122" i="94"/>
  <c r="V122" i="94"/>
  <c r="X121" i="94"/>
  <c r="V121" i="94"/>
  <c r="X120" i="94"/>
  <c r="V120" i="94"/>
  <c r="X119" i="94"/>
  <c r="V119" i="94"/>
  <c r="X117" i="94"/>
  <c r="V117" i="94"/>
  <c r="X116" i="94"/>
  <c r="V116" i="94"/>
  <c r="X115" i="94"/>
  <c r="V115" i="94"/>
  <c r="X114" i="94"/>
  <c r="V114" i="94"/>
  <c r="X109" i="94"/>
  <c r="V109" i="94"/>
  <c r="X108" i="94"/>
  <c r="V108" i="94"/>
  <c r="X107" i="94"/>
  <c r="V107" i="94"/>
  <c r="X106" i="94"/>
  <c r="V106" i="94"/>
  <c r="X105" i="94"/>
  <c r="V105" i="94"/>
  <c r="X104" i="94"/>
  <c r="V104" i="94"/>
  <c r="X102" i="94"/>
  <c r="V102" i="94"/>
  <c r="X101" i="94"/>
  <c r="V101" i="94"/>
  <c r="X100" i="94"/>
  <c r="V100" i="94"/>
  <c r="X99" i="94"/>
  <c r="V99" i="94"/>
  <c r="X98" i="94"/>
  <c r="V98" i="94"/>
  <c r="X91" i="94"/>
  <c r="V91" i="94"/>
  <c r="X90" i="94"/>
  <c r="V90" i="94"/>
  <c r="X89" i="94"/>
  <c r="V89" i="94"/>
  <c r="X88" i="94"/>
  <c r="V88" i="94"/>
  <c r="X86" i="94"/>
  <c r="V86" i="94"/>
  <c r="X85" i="94"/>
  <c r="V85" i="94"/>
  <c r="X84" i="94"/>
  <c r="V84" i="94"/>
  <c r="X83" i="94"/>
  <c r="V83" i="94"/>
  <c r="X78" i="94"/>
  <c r="V78" i="94"/>
  <c r="X77" i="94"/>
  <c r="V77" i="94"/>
  <c r="X76" i="94"/>
  <c r="V76" i="94"/>
  <c r="X75" i="94"/>
  <c r="V75" i="94"/>
  <c r="X74" i="94"/>
  <c r="V74" i="94"/>
  <c r="X73" i="94"/>
  <c r="V73" i="94"/>
  <c r="X71" i="94"/>
  <c r="V71" i="94"/>
  <c r="X70" i="94"/>
  <c r="V70" i="94"/>
  <c r="V69" i="94"/>
  <c r="V68" i="94"/>
  <c r="V67" i="94"/>
  <c r="X60" i="94"/>
  <c r="V60" i="94"/>
  <c r="X59" i="94"/>
  <c r="V59" i="94"/>
  <c r="X58" i="94"/>
  <c r="V58" i="94"/>
  <c r="X57" i="94"/>
  <c r="V57" i="94"/>
  <c r="X55" i="94"/>
  <c r="V55" i="94"/>
  <c r="X54" i="94"/>
  <c r="V54" i="94"/>
  <c r="X53" i="94"/>
  <c r="V53" i="94"/>
  <c r="X52" i="94"/>
  <c r="V52" i="94"/>
  <c r="X47" i="94"/>
  <c r="V47" i="94"/>
  <c r="X46" i="94"/>
  <c r="V46" i="94"/>
  <c r="X45" i="94"/>
  <c r="V45" i="94"/>
  <c r="X44" i="94"/>
  <c r="V44" i="94"/>
  <c r="X43" i="94"/>
  <c r="V43" i="94"/>
  <c r="X42" i="94"/>
  <c r="V42" i="94"/>
  <c r="X40" i="94"/>
  <c r="V40" i="94"/>
  <c r="X39" i="94"/>
  <c r="V39" i="94"/>
  <c r="X38" i="94"/>
  <c r="V38" i="94"/>
  <c r="X37" i="94"/>
  <c r="V37" i="94"/>
  <c r="X36" i="94"/>
  <c r="V36" i="94"/>
  <c r="E17" i="100" l="1"/>
  <c r="E28" i="100" s="1"/>
  <c r="T50" i="100"/>
  <c r="E61" i="100"/>
  <c r="T61" i="100" s="1"/>
  <c r="U13" i="100"/>
  <c r="T13" i="100"/>
  <c r="L23" i="29"/>
  <c r="N23" i="29"/>
  <c r="M23" i="29"/>
  <c r="R23" i="29"/>
  <c r="P23" i="29"/>
  <c r="O23" i="29"/>
  <c r="Q23" i="29"/>
  <c r="K23" i="29"/>
  <c r="R66" i="94"/>
  <c r="Q97" i="94"/>
  <c r="K23" i="41"/>
  <c r="L87" i="57"/>
  <c r="L87" i="30" s="1"/>
  <c r="J87" i="57"/>
  <c r="J87" i="30" s="1"/>
  <c r="Q87" i="57"/>
  <c r="Q87" i="30" s="1"/>
  <c r="R87" i="57"/>
  <c r="R87" i="30" s="1"/>
  <c r="K87" i="57"/>
  <c r="K87" i="30" s="1"/>
  <c r="P87" i="57"/>
  <c r="P87" i="30" s="1"/>
  <c r="M87" i="57"/>
  <c r="M87" i="30" s="1"/>
  <c r="N87" i="57"/>
  <c r="N87" i="30" s="1"/>
  <c r="O87" i="57"/>
  <c r="O87" i="30" s="1"/>
  <c r="S87" i="57"/>
  <c r="S87" i="30" s="1"/>
  <c r="N118" i="57"/>
  <c r="N118" i="30" s="1"/>
  <c r="O118" i="57"/>
  <c r="O118" i="30" s="1"/>
  <c r="P118" i="57"/>
  <c r="P118" i="30" s="1"/>
  <c r="Q118" i="57"/>
  <c r="Q118" i="30" s="1"/>
  <c r="L118" i="57"/>
  <c r="L118" i="30" s="1"/>
  <c r="S118" i="57"/>
  <c r="S118" i="30" s="1"/>
  <c r="R118" i="57"/>
  <c r="R118" i="30" s="1"/>
  <c r="M118" i="57"/>
  <c r="M118" i="30" s="1"/>
  <c r="K118" i="57"/>
  <c r="K118" i="30" s="1"/>
  <c r="J118" i="57"/>
  <c r="J118" i="30" s="1"/>
  <c r="Q23" i="41"/>
  <c r="N23" i="41"/>
  <c r="R23" i="41"/>
  <c r="O23" i="41"/>
  <c r="L23" i="41"/>
  <c r="M23" i="41"/>
  <c r="P23" i="41"/>
  <c r="I24" i="96"/>
  <c r="I5" i="96"/>
  <c r="I23" i="96"/>
  <c r="O14" i="95"/>
  <c r="I14" i="96" s="1"/>
  <c r="I25" i="96"/>
  <c r="O12" i="95"/>
  <c r="I12" i="96" s="1"/>
  <c r="O15" i="95"/>
  <c r="I15" i="96" s="1"/>
  <c r="I26" i="96"/>
  <c r="O18" i="95"/>
  <c r="I18" i="96" s="1"/>
  <c r="O3" i="95"/>
  <c r="I3" i="96" s="1"/>
  <c r="I19" i="96"/>
  <c r="O11" i="95"/>
  <c r="I11" i="96" s="1"/>
  <c r="O13" i="95"/>
  <c r="I13" i="96" s="1"/>
  <c r="I6" i="96"/>
  <c r="I7" i="96"/>
  <c r="O16" i="95"/>
  <c r="I16" i="96" s="1"/>
  <c r="O17" i="95"/>
  <c r="I17" i="96" s="1"/>
  <c r="I4" i="96"/>
  <c r="E23" i="23"/>
  <c r="E87" i="56"/>
  <c r="E87" i="24"/>
  <c r="E118" i="56"/>
  <c r="E118" i="24"/>
  <c r="E56" i="24"/>
  <c r="E56" i="56"/>
  <c r="F87" i="57"/>
  <c r="F118" i="57"/>
  <c r="U23" i="47"/>
  <c r="Y56" i="23"/>
  <c r="Y56" i="20"/>
  <c r="Y56" i="94"/>
  <c r="E118" i="57"/>
  <c r="E87" i="57"/>
  <c r="T23" i="47"/>
  <c r="Y118" i="94"/>
  <c r="Y118" i="20"/>
  <c r="Y87" i="94"/>
  <c r="Y87" i="20"/>
  <c r="U61" i="100" l="1"/>
  <c r="T17" i="100"/>
  <c r="U17" i="100"/>
  <c r="T28" i="100"/>
  <c r="U28" i="100"/>
  <c r="S66" i="94"/>
  <c r="R97" i="94"/>
  <c r="M56" i="57"/>
  <c r="M56" i="30" s="1"/>
  <c r="P56" i="57"/>
  <c r="P56" i="30" s="1"/>
  <c r="J56" i="57"/>
  <c r="K56" i="57"/>
  <c r="K56" i="30" s="1"/>
  <c r="R56" i="57"/>
  <c r="R56" i="30" s="1"/>
  <c r="S56" i="57"/>
  <c r="L56" i="57"/>
  <c r="L56" i="30" s="1"/>
  <c r="Q56" i="57"/>
  <c r="Q56" i="30" s="1"/>
  <c r="N56" i="57"/>
  <c r="N56" i="30" s="1"/>
  <c r="O56" i="57"/>
  <c r="O56" i="30" s="1"/>
  <c r="P17" i="95"/>
  <c r="J17" i="96" s="1"/>
  <c r="J23" i="96"/>
  <c r="P11" i="95"/>
  <c r="J11" i="96" s="1"/>
  <c r="J6" i="96"/>
  <c r="P12" i="95"/>
  <c r="J12" i="96" s="1"/>
  <c r="J4" i="96"/>
  <c r="J19" i="96"/>
  <c r="J26" i="96"/>
  <c r="J5" i="96"/>
  <c r="P18" i="95"/>
  <c r="J18" i="96" s="1"/>
  <c r="P16" i="95"/>
  <c r="J16" i="96" s="1"/>
  <c r="J25" i="96"/>
  <c r="J7" i="96"/>
  <c r="P13" i="95"/>
  <c r="J13" i="96" s="1"/>
  <c r="P15" i="95"/>
  <c r="J15" i="96" s="1"/>
  <c r="J24" i="96"/>
  <c r="P3" i="95"/>
  <c r="J3" i="96" s="1"/>
  <c r="P14" i="95"/>
  <c r="J14" i="96" s="1"/>
  <c r="E23" i="24"/>
  <c r="F23" i="23"/>
  <c r="E23" i="56"/>
  <c r="F118" i="56"/>
  <c r="F118" i="24"/>
  <c r="F56" i="56"/>
  <c r="F56" i="24"/>
  <c r="F87" i="56"/>
  <c r="F87" i="24"/>
  <c r="F56" i="57"/>
  <c r="F23" i="57" s="1"/>
  <c r="E56" i="57"/>
  <c r="E23" i="57" s="1"/>
  <c r="C113" i="30"/>
  <c r="D112" i="30"/>
  <c r="C112" i="30"/>
  <c r="D111" i="30"/>
  <c r="C111" i="30"/>
  <c r="D110" i="30"/>
  <c r="C110" i="30"/>
  <c r="D109" i="30"/>
  <c r="C109" i="30"/>
  <c r="D108" i="30"/>
  <c r="C108" i="30"/>
  <c r="D107" i="30"/>
  <c r="C107" i="30"/>
  <c r="D106" i="30"/>
  <c r="C106" i="30"/>
  <c r="C82" i="30"/>
  <c r="D81" i="30"/>
  <c r="C81" i="30"/>
  <c r="D80" i="30"/>
  <c r="C80" i="30"/>
  <c r="D79" i="30"/>
  <c r="C79" i="30"/>
  <c r="D78" i="30"/>
  <c r="C78" i="30"/>
  <c r="D77" i="30"/>
  <c r="C77" i="30"/>
  <c r="D76" i="30"/>
  <c r="C76" i="30"/>
  <c r="D75" i="30"/>
  <c r="C75" i="30"/>
  <c r="C51" i="30"/>
  <c r="D50" i="30"/>
  <c r="C50" i="30"/>
  <c r="D49" i="30"/>
  <c r="C49" i="30"/>
  <c r="D48" i="30"/>
  <c r="C48" i="30"/>
  <c r="D47" i="30"/>
  <c r="C47" i="30"/>
  <c r="D46" i="30"/>
  <c r="C46" i="30"/>
  <c r="D45" i="30"/>
  <c r="C45" i="30"/>
  <c r="D44" i="30"/>
  <c r="C44" i="30"/>
  <c r="C18" i="30"/>
  <c r="D17" i="30"/>
  <c r="C17" i="30"/>
  <c r="D16" i="30"/>
  <c r="C16" i="30"/>
  <c r="D15" i="30"/>
  <c r="C15" i="30"/>
  <c r="D14" i="30"/>
  <c r="C14" i="30"/>
  <c r="D13" i="30"/>
  <c r="C13" i="30"/>
  <c r="D12" i="30"/>
  <c r="C12" i="30"/>
  <c r="D11" i="30"/>
  <c r="C11" i="30"/>
  <c r="C18" i="29"/>
  <c r="D17" i="29"/>
  <c r="C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C113" i="29"/>
  <c r="D112" i="29"/>
  <c r="C112" i="29"/>
  <c r="D111" i="29"/>
  <c r="C111" i="29"/>
  <c r="D110" i="29"/>
  <c r="C110" i="29"/>
  <c r="D109" i="29"/>
  <c r="C109" i="29"/>
  <c r="D108" i="29"/>
  <c r="C108" i="29"/>
  <c r="D107" i="29"/>
  <c r="C107" i="29"/>
  <c r="D106" i="29"/>
  <c r="C106" i="29"/>
  <c r="C82" i="29"/>
  <c r="D81" i="29"/>
  <c r="C81" i="29"/>
  <c r="D80" i="29"/>
  <c r="C80" i="29"/>
  <c r="D79" i="29"/>
  <c r="C79" i="29"/>
  <c r="D78" i="29"/>
  <c r="C78" i="29"/>
  <c r="D77" i="29"/>
  <c r="C77" i="29"/>
  <c r="D76" i="29"/>
  <c r="C76" i="29"/>
  <c r="D75" i="29"/>
  <c r="C75" i="29"/>
  <c r="C51" i="29"/>
  <c r="D50" i="29"/>
  <c r="C50" i="29"/>
  <c r="D49" i="29"/>
  <c r="C49" i="29"/>
  <c r="D48" i="29"/>
  <c r="C48" i="29"/>
  <c r="D47" i="29"/>
  <c r="C47" i="29"/>
  <c r="D46" i="29"/>
  <c r="C46" i="29"/>
  <c r="D45" i="29"/>
  <c r="C45" i="29"/>
  <c r="D44" i="29"/>
  <c r="C44" i="29"/>
  <c r="C18" i="41"/>
  <c r="D17" i="41"/>
  <c r="C17" i="41"/>
  <c r="D16" i="41"/>
  <c r="C16" i="41"/>
  <c r="D15" i="41"/>
  <c r="C15" i="41"/>
  <c r="D14" i="41"/>
  <c r="C14" i="41"/>
  <c r="D13" i="41"/>
  <c r="C13" i="41"/>
  <c r="D12" i="41"/>
  <c r="C12" i="41"/>
  <c r="D11" i="41"/>
  <c r="C11" i="41"/>
  <c r="C113" i="41"/>
  <c r="D112" i="41"/>
  <c r="C112" i="41"/>
  <c r="D111" i="41"/>
  <c r="C111" i="41"/>
  <c r="D110" i="41"/>
  <c r="C110" i="41"/>
  <c r="D109" i="41"/>
  <c r="C109" i="41"/>
  <c r="D108" i="41"/>
  <c r="C108" i="41"/>
  <c r="D107" i="41"/>
  <c r="C107" i="41"/>
  <c r="D106" i="41"/>
  <c r="C106" i="41"/>
  <c r="C82" i="41"/>
  <c r="D81" i="41"/>
  <c r="C81" i="41"/>
  <c r="D80" i="41"/>
  <c r="C80" i="41"/>
  <c r="D79" i="41"/>
  <c r="C79" i="41"/>
  <c r="D78" i="41"/>
  <c r="C78" i="41"/>
  <c r="D77" i="41"/>
  <c r="C77" i="41"/>
  <c r="D76" i="41"/>
  <c r="C76" i="41"/>
  <c r="D75" i="41"/>
  <c r="C75" i="41"/>
  <c r="C51" i="41"/>
  <c r="D50" i="41"/>
  <c r="C50" i="41"/>
  <c r="D49" i="41"/>
  <c r="C49" i="41"/>
  <c r="D48" i="41"/>
  <c r="C48" i="41"/>
  <c r="D47" i="41"/>
  <c r="C47" i="41"/>
  <c r="D46" i="41"/>
  <c r="C46" i="41"/>
  <c r="D45" i="41"/>
  <c r="C45" i="41"/>
  <c r="D44" i="41"/>
  <c r="C44" i="41"/>
  <c r="C18" i="57"/>
  <c r="D17" i="57"/>
  <c r="C17" i="57"/>
  <c r="D16" i="57"/>
  <c r="C16" i="57"/>
  <c r="D15" i="57"/>
  <c r="C15" i="57"/>
  <c r="D14" i="57"/>
  <c r="C14" i="57"/>
  <c r="D13" i="57"/>
  <c r="C13" i="57"/>
  <c r="D12" i="57"/>
  <c r="C12" i="57"/>
  <c r="D11" i="57"/>
  <c r="C11" i="57"/>
  <c r="C113" i="57"/>
  <c r="D112" i="57"/>
  <c r="C112" i="57"/>
  <c r="D111" i="57"/>
  <c r="C111" i="57"/>
  <c r="D110" i="57"/>
  <c r="C110" i="57"/>
  <c r="D109" i="57"/>
  <c r="C109" i="57"/>
  <c r="D108" i="57"/>
  <c r="C108" i="57"/>
  <c r="D107" i="57"/>
  <c r="C107" i="57"/>
  <c r="C82" i="57"/>
  <c r="D81" i="57"/>
  <c r="C81" i="57"/>
  <c r="D80" i="57"/>
  <c r="C80" i="57"/>
  <c r="D79" i="57"/>
  <c r="C79" i="57"/>
  <c r="D78" i="57"/>
  <c r="C78" i="57"/>
  <c r="D77" i="57"/>
  <c r="C77" i="57"/>
  <c r="D76" i="57"/>
  <c r="C76" i="57"/>
  <c r="D75" i="57"/>
  <c r="C75" i="57"/>
  <c r="C51" i="57"/>
  <c r="D50" i="57"/>
  <c r="C50" i="57"/>
  <c r="D49" i="57"/>
  <c r="C49" i="57"/>
  <c r="D48" i="57"/>
  <c r="C48" i="57"/>
  <c r="D47" i="57"/>
  <c r="C47" i="57"/>
  <c r="D46" i="57"/>
  <c r="C46" i="57"/>
  <c r="D45" i="57"/>
  <c r="C45" i="57"/>
  <c r="D44" i="57"/>
  <c r="C44" i="57"/>
  <c r="C113" i="56"/>
  <c r="D112" i="56"/>
  <c r="C112" i="56"/>
  <c r="D111" i="56"/>
  <c r="C111" i="56"/>
  <c r="D110" i="56"/>
  <c r="C110" i="56"/>
  <c r="D109" i="56"/>
  <c r="C109" i="56"/>
  <c r="D108" i="56"/>
  <c r="C108" i="56"/>
  <c r="D107" i="56"/>
  <c r="C107" i="56"/>
  <c r="D106" i="56"/>
  <c r="C106" i="56"/>
  <c r="C82" i="56"/>
  <c r="D81" i="56"/>
  <c r="C81" i="56"/>
  <c r="D80" i="56"/>
  <c r="C80" i="56"/>
  <c r="D79" i="56"/>
  <c r="C79" i="56"/>
  <c r="D78" i="56"/>
  <c r="C78" i="56"/>
  <c r="D77" i="56"/>
  <c r="C77" i="56"/>
  <c r="D76" i="56"/>
  <c r="C76" i="56"/>
  <c r="D75" i="56"/>
  <c r="C75" i="56"/>
  <c r="C51" i="56"/>
  <c r="D50" i="56"/>
  <c r="C50" i="56"/>
  <c r="D49" i="56"/>
  <c r="C49" i="56"/>
  <c r="D48" i="56"/>
  <c r="C48" i="56"/>
  <c r="D47" i="56"/>
  <c r="C47" i="56"/>
  <c r="D46" i="56"/>
  <c r="C46" i="56"/>
  <c r="D45" i="56"/>
  <c r="C45" i="56"/>
  <c r="D44" i="56"/>
  <c r="C44" i="56"/>
  <c r="C18" i="24"/>
  <c r="D17" i="24"/>
  <c r="C17" i="24"/>
  <c r="D16" i="24"/>
  <c r="C16" i="24"/>
  <c r="D15" i="24"/>
  <c r="C15" i="24"/>
  <c r="D14" i="24"/>
  <c r="C14" i="24"/>
  <c r="D13" i="24"/>
  <c r="C13" i="24"/>
  <c r="D12" i="24"/>
  <c r="C12" i="24"/>
  <c r="D11" i="24"/>
  <c r="C11" i="24"/>
  <c r="C18" i="56"/>
  <c r="D17" i="56"/>
  <c r="C17" i="56"/>
  <c r="D16" i="56"/>
  <c r="C16" i="56"/>
  <c r="D15" i="56"/>
  <c r="C15" i="56"/>
  <c r="D14" i="56"/>
  <c r="C14" i="56"/>
  <c r="D13" i="56"/>
  <c r="C13" i="56"/>
  <c r="D12" i="56"/>
  <c r="C12" i="56"/>
  <c r="D11" i="56"/>
  <c r="C11" i="56"/>
  <c r="C113" i="24"/>
  <c r="D112" i="24"/>
  <c r="C112" i="24"/>
  <c r="D111" i="24"/>
  <c r="C111" i="24"/>
  <c r="D110" i="24"/>
  <c r="C110" i="24"/>
  <c r="D109" i="24"/>
  <c r="C109" i="24"/>
  <c r="D108" i="24"/>
  <c r="C108" i="24"/>
  <c r="D107" i="24"/>
  <c r="C107" i="24"/>
  <c r="D106" i="24"/>
  <c r="C106" i="24"/>
  <c r="C82" i="24"/>
  <c r="D81" i="24"/>
  <c r="C81" i="24"/>
  <c r="D80" i="24"/>
  <c r="C80" i="24"/>
  <c r="D79" i="24"/>
  <c r="C79" i="24"/>
  <c r="D78" i="24"/>
  <c r="C78" i="24"/>
  <c r="D77" i="24"/>
  <c r="C77" i="24"/>
  <c r="D76" i="24"/>
  <c r="C76" i="24"/>
  <c r="D75" i="24"/>
  <c r="C75" i="24"/>
  <c r="C51" i="24"/>
  <c r="D50" i="24"/>
  <c r="C50" i="24"/>
  <c r="D49" i="24"/>
  <c r="C49" i="24"/>
  <c r="D48" i="24"/>
  <c r="C48" i="24"/>
  <c r="D47" i="24"/>
  <c r="C47" i="24"/>
  <c r="D46" i="24"/>
  <c r="C46" i="24"/>
  <c r="D45" i="24"/>
  <c r="C45" i="24"/>
  <c r="D44" i="24"/>
  <c r="C44" i="24"/>
  <c r="C113" i="23"/>
  <c r="D112" i="23"/>
  <c r="C112" i="23"/>
  <c r="D111" i="23"/>
  <c r="C111" i="23"/>
  <c r="D110" i="23"/>
  <c r="C110" i="23"/>
  <c r="D109" i="23"/>
  <c r="C109" i="23"/>
  <c r="D108" i="23"/>
  <c r="C108" i="23"/>
  <c r="D107" i="23"/>
  <c r="C107" i="23"/>
  <c r="D106" i="23"/>
  <c r="C106" i="23"/>
  <c r="X108" i="23"/>
  <c r="V108" i="23"/>
  <c r="X77" i="23"/>
  <c r="V77" i="23"/>
  <c r="C82" i="23"/>
  <c r="D81" i="23"/>
  <c r="C81" i="23"/>
  <c r="D80" i="23"/>
  <c r="C80" i="23"/>
  <c r="D79" i="23"/>
  <c r="C79" i="23"/>
  <c r="D78" i="23"/>
  <c r="C78" i="23"/>
  <c r="D77" i="23"/>
  <c r="C77" i="23"/>
  <c r="D76" i="23"/>
  <c r="C76" i="23"/>
  <c r="D75" i="23"/>
  <c r="C75" i="23"/>
  <c r="X46" i="23"/>
  <c r="V46" i="23"/>
  <c r="C51" i="23"/>
  <c r="D50" i="23"/>
  <c r="C50" i="23"/>
  <c r="D49" i="23"/>
  <c r="C49" i="23"/>
  <c r="D48" i="23"/>
  <c r="C48" i="23"/>
  <c r="D47" i="23"/>
  <c r="C47" i="23"/>
  <c r="D46" i="23"/>
  <c r="C46" i="23"/>
  <c r="D45" i="23"/>
  <c r="C45" i="23"/>
  <c r="D44" i="23"/>
  <c r="C44" i="23"/>
  <c r="C18" i="23"/>
  <c r="D17" i="23"/>
  <c r="C17" i="23"/>
  <c r="D16" i="23"/>
  <c r="C16" i="23"/>
  <c r="D15" i="23"/>
  <c r="C15" i="23"/>
  <c r="D14" i="23"/>
  <c r="C14" i="23"/>
  <c r="D13" i="23"/>
  <c r="C13" i="23"/>
  <c r="D12" i="23"/>
  <c r="C12" i="23"/>
  <c r="D11" i="23"/>
  <c r="C11" i="23"/>
  <c r="U112" i="20"/>
  <c r="T112" i="20"/>
  <c r="X108" i="20"/>
  <c r="V108" i="20"/>
  <c r="U108" i="20"/>
  <c r="T108" i="20"/>
  <c r="C113" i="20"/>
  <c r="D112" i="20"/>
  <c r="C112" i="20"/>
  <c r="D111" i="20"/>
  <c r="C111" i="20"/>
  <c r="D110" i="20"/>
  <c r="C110" i="20"/>
  <c r="D109" i="20"/>
  <c r="C109" i="20"/>
  <c r="D108" i="20"/>
  <c r="C108" i="20"/>
  <c r="D107" i="20"/>
  <c r="C107" i="20"/>
  <c r="D106" i="20"/>
  <c r="C106" i="20"/>
  <c r="U81" i="20"/>
  <c r="T81" i="20"/>
  <c r="X77" i="20"/>
  <c r="V77" i="20"/>
  <c r="U77" i="20"/>
  <c r="T77" i="20"/>
  <c r="C82" i="20"/>
  <c r="D81" i="20"/>
  <c r="C81" i="20"/>
  <c r="D80" i="20"/>
  <c r="C80" i="20"/>
  <c r="D79" i="20"/>
  <c r="C79" i="20"/>
  <c r="D78" i="20"/>
  <c r="C78" i="20"/>
  <c r="D77" i="20"/>
  <c r="C77" i="20"/>
  <c r="D76" i="20"/>
  <c r="C76" i="20"/>
  <c r="D75" i="20"/>
  <c r="C75" i="20"/>
  <c r="U50" i="20"/>
  <c r="T50" i="20"/>
  <c r="X46" i="20"/>
  <c r="V46" i="20"/>
  <c r="U46" i="20"/>
  <c r="T46" i="20"/>
  <c r="C51" i="20"/>
  <c r="D50" i="20"/>
  <c r="C50" i="20"/>
  <c r="D49" i="20"/>
  <c r="C49" i="20"/>
  <c r="D48" i="20"/>
  <c r="C48" i="20"/>
  <c r="D47" i="20"/>
  <c r="C47" i="20"/>
  <c r="D46" i="20"/>
  <c r="C46" i="20"/>
  <c r="D45" i="20"/>
  <c r="C45" i="20"/>
  <c r="D44" i="20"/>
  <c r="C44" i="20"/>
  <c r="U50" i="47"/>
  <c r="U46" i="47"/>
  <c r="C18" i="20"/>
  <c r="D17" i="20"/>
  <c r="C17" i="20"/>
  <c r="D16" i="20"/>
  <c r="C16" i="20"/>
  <c r="D15" i="20"/>
  <c r="C15" i="20"/>
  <c r="D14" i="20"/>
  <c r="C14" i="20"/>
  <c r="D13" i="20"/>
  <c r="C13" i="20"/>
  <c r="D12" i="20"/>
  <c r="C12" i="20"/>
  <c r="D11" i="20"/>
  <c r="C11" i="20"/>
  <c r="C18" i="35"/>
  <c r="D17" i="35"/>
  <c r="C17" i="35"/>
  <c r="D16" i="35"/>
  <c r="C16" i="35"/>
  <c r="D15" i="35"/>
  <c r="C15" i="35"/>
  <c r="D14" i="35"/>
  <c r="C14" i="35"/>
  <c r="D13" i="35"/>
  <c r="C13" i="35"/>
  <c r="D12" i="35"/>
  <c r="C12" i="35"/>
  <c r="D11" i="35"/>
  <c r="C11" i="35"/>
  <c r="U112" i="47"/>
  <c r="T112" i="47"/>
  <c r="U111" i="47"/>
  <c r="T111" i="47"/>
  <c r="U110" i="47"/>
  <c r="T110" i="47"/>
  <c r="U109" i="47"/>
  <c r="T109" i="47"/>
  <c r="U108" i="47"/>
  <c r="T108" i="47"/>
  <c r="X112" i="94"/>
  <c r="V112" i="94"/>
  <c r="Y108" i="47"/>
  <c r="Y108" i="94" s="1"/>
  <c r="U81" i="47"/>
  <c r="T81" i="47"/>
  <c r="U80" i="47"/>
  <c r="T80" i="47"/>
  <c r="U79" i="47"/>
  <c r="T79" i="47"/>
  <c r="U78" i="47"/>
  <c r="T78" i="47"/>
  <c r="U77" i="47"/>
  <c r="T77" i="47"/>
  <c r="X81" i="94"/>
  <c r="V81" i="94"/>
  <c r="Y77" i="47"/>
  <c r="Y77" i="94" s="1"/>
  <c r="X50" i="94"/>
  <c r="V50" i="94"/>
  <c r="Y46" i="94"/>
  <c r="AZ30" i="68"/>
  <c r="AY30" i="68"/>
  <c r="AX30" i="68"/>
  <c r="AW30" i="68"/>
  <c r="AV30" i="68"/>
  <c r="AK30" i="68"/>
  <c r="G6" i="77" s="1"/>
  <c r="G66" i="77" s="1"/>
  <c r="G67" i="77" s="1"/>
  <c r="AJ30" i="68"/>
  <c r="F6" i="77" s="1"/>
  <c r="F66" i="77" s="1"/>
  <c r="F67" i="77" s="1"/>
  <c r="AI30" i="68"/>
  <c r="E6" i="77" s="1"/>
  <c r="E66" i="77" s="1"/>
  <c r="E67" i="77" s="1"/>
  <c r="AH30" i="68"/>
  <c r="D6" i="77" s="1"/>
  <c r="D66" i="77" s="1"/>
  <c r="D67" i="77" s="1"/>
  <c r="AG30" i="68"/>
  <c r="C6" i="77" s="1"/>
  <c r="C66" i="77" s="1"/>
  <c r="C67" i="77" s="1"/>
  <c r="AZ29" i="68"/>
  <c r="AY29" i="68"/>
  <c r="AX29" i="68"/>
  <c r="AW29" i="68"/>
  <c r="AV29" i="68"/>
  <c r="AK29" i="68"/>
  <c r="G5" i="77" s="1"/>
  <c r="AJ29" i="68"/>
  <c r="F5" i="77" s="1"/>
  <c r="AI29" i="68"/>
  <c r="E5" i="77" s="1"/>
  <c r="AH29" i="68"/>
  <c r="D5" i="77" s="1"/>
  <c r="AG29" i="68"/>
  <c r="C5" i="77" s="1"/>
  <c r="AZ28" i="68"/>
  <c r="AY28" i="68"/>
  <c r="AX28" i="68"/>
  <c r="AW28" i="68"/>
  <c r="AV28" i="68"/>
  <c r="AK28" i="68"/>
  <c r="G4" i="77" s="1"/>
  <c r="AJ28" i="68"/>
  <c r="F4" i="77" s="1"/>
  <c r="AI28" i="68"/>
  <c r="E4" i="77" s="1"/>
  <c r="AH28" i="68"/>
  <c r="D4" i="77" s="1"/>
  <c r="AG28" i="68"/>
  <c r="C4" i="77" s="1"/>
  <c r="AZ23" i="68"/>
  <c r="AY23" i="68"/>
  <c r="AX23" i="68"/>
  <c r="AW23" i="68"/>
  <c r="AV23" i="68"/>
  <c r="AK23" i="68"/>
  <c r="G6" i="76" s="1"/>
  <c r="AJ23" i="68"/>
  <c r="F6" i="76" s="1"/>
  <c r="AI23" i="68"/>
  <c r="E6" i="76" s="1"/>
  <c r="AH23" i="68"/>
  <c r="D6" i="76" s="1"/>
  <c r="AG23" i="68"/>
  <c r="C6" i="76" s="1"/>
  <c r="AZ22" i="68"/>
  <c r="AY22" i="68"/>
  <c r="AX22" i="68"/>
  <c r="AW22" i="68"/>
  <c r="AV22" i="68"/>
  <c r="AK22" i="68"/>
  <c r="G5" i="76" s="1"/>
  <c r="AJ22" i="68"/>
  <c r="F5" i="76" s="1"/>
  <c r="AI22" i="68"/>
  <c r="E5" i="76" s="1"/>
  <c r="AH22" i="68"/>
  <c r="D5" i="76" s="1"/>
  <c r="AG22" i="68"/>
  <c r="C5" i="76" s="1"/>
  <c r="AZ21" i="68"/>
  <c r="AY21" i="68"/>
  <c r="AX21" i="68"/>
  <c r="AW21" i="68"/>
  <c r="AV21" i="68"/>
  <c r="AK21" i="68"/>
  <c r="G4" i="76" s="1"/>
  <c r="AJ21" i="68"/>
  <c r="F4" i="76" s="1"/>
  <c r="AI21" i="68"/>
  <c r="E4" i="76" s="1"/>
  <c r="AH21" i="68"/>
  <c r="D4" i="76" s="1"/>
  <c r="AG21" i="68"/>
  <c r="C4" i="76" s="1"/>
  <c r="C78" i="85" l="1"/>
  <c r="C79" i="85"/>
  <c r="C77" i="85"/>
  <c r="C76" i="85"/>
  <c r="C83" i="85"/>
  <c r="C75" i="85"/>
  <c r="C82" i="85"/>
  <c r="C74" i="85"/>
  <c r="C72" i="85"/>
  <c r="C71" i="85"/>
  <c r="C81" i="85"/>
  <c r="C73" i="85"/>
  <c r="C80" i="85"/>
  <c r="S23" i="57"/>
  <c r="S56" i="30"/>
  <c r="G39" i="77"/>
  <c r="G40" i="77"/>
  <c r="I103" i="41"/>
  <c r="I103" i="30" s="1"/>
  <c r="G59" i="77"/>
  <c r="G60" i="77"/>
  <c r="T66" i="94"/>
  <c r="T97" i="94" s="1"/>
  <c r="S97" i="94"/>
  <c r="J28" i="96"/>
  <c r="J30" i="96" s="1"/>
  <c r="Q23" i="57"/>
  <c r="Q23" i="30"/>
  <c r="L23" i="57"/>
  <c r="L23" i="30"/>
  <c r="Q46" i="24"/>
  <c r="Q46" i="41" s="1"/>
  <c r="L46" i="24"/>
  <c r="L46" i="41" s="1"/>
  <c r="N46" i="24"/>
  <c r="N46" i="41" s="1"/>
  <c r="O46" i="24"/>
  <c r="O46" i="41" s="1"/>
  <c r="P46" i="24"/>
  <c r="P46" i="41" s="1"/>
  <c r="M46" i="24"/>
  <c r="M46" i="41" s="1"/>
  <c r="K46" i="24"/>
  <c r="K46" i="41" s="1"/>
  <c r="R46" i="24"/>
  <c r="R46" i="41" s="1"/>
  <c r="S46" i="24"/>
  <c r="S46" i="41" s="1"/>
  <c r="J46" i="24"/>
  <c r="O46" i="56"/>
  <c r="P46" i="56"/>
  <c r="S46" i="56"/>
  <c r="K46" i="56"/>
  <c r="N46" i="56"/>
  <c r="L46" i="56"/>
  <c r="Q46" i="56"/>
  <c r="R46" i="56"/>
  <c r="M46" i="56"/>
  <c r="J46" i="56"/>
  <c r="P77" i="24"/>
  <c r="P77" i="41" s="1"/>
  <c r="N77" i="24"/>
  <c r="N77" i="41" s="1"/>
  <c r="M77" i="24"/>
  <c r="M77" i="41" s="1"/>
  <c r="J77" i="24"/>
  <c r="J77" i="41" s="1"/>
  <c r="S77" i="24"/>
  <c r="S77" i="41" s="1"/>
  <c r="O77" i="24"/>
  <c r="O77" i="41" s="1"/>
  <c r="R77" i="24"/>
  <c r="R77" i="41" s="1"/>
  <c r="Q77" i="24"/>
  <c r="Q77" i="41" s="1"/>
  <c r="L77" i="24"/>
  <c r="L77" i="41" s="1"/>
  <c r="K77" i="24"/>
  <c r="K77" i="41" s="1"/>
  <c r="R23" i="57"/>
  <c r="R23" i="30"/>
  <c r="P77" i="56"/>
  <c r="P77" i="29" s="1"/>
  <c r="N77" i="56"/>
  <c r="N77" i="29" s="1"/>
  <c r="M77" i="56"/>
  <c r="M77" i="29" s="1"/>
  <c r="O77" i="56"/>
  <c r="O77" i="29" s="1"/>
  <c r="L77" i="56"/>
  <c r="L77" i="29" s="1"/>
  <c r="R77" i="56"/>
  <c r="R77" i="29" s="1"/>
  <c r="S77" i="56"/>
  <c r="S77" i="29" s="1"/>
  <c r="K77" i="56"/>
  <c r="K77" i="29" s="1"/>
  <c r="J77" i="56"/>
  <c r="J77" i="29" s="1"/>
  <c r="Q77" i="56"/>
  <c r="Q77" i="29" s="1"/>
  <c r="K23" i="57"/>
  <c r="K23" i="30"/>
  <c r="K108" i="24"/>
  <c r="K108" i="41" s="1"/>
  <c r="R108" i="24"/>
  <c r="R108" i="41" s="1"/>
  <c r="S108" i="24"/>
  <c r="S108" i="41" s="1"/>
  <c r="J108" i="24"/>
  <c r="J108" i="41" s="1"/>
  <c r="P108" i="24"/>
  <c r="P108" i="41" s="1"/>
  <c r="L108" i="24"/>
  <c r="L108" i="41" s="1"/>
  <c r="N108" i="24"/>
  <c r="N108" i="41" s="1"/>
  <c r="M108" i="24"/>
  <c r="M108" i="41" s="1"/>
  <c r="O108" i="24"/>
  <c r="O108" i="41" s="1"/>
  <c r="Q108" i="24"/>
  <c r="Q108" i="41" s="1"/>
  <c r="J23" i="57"/>
  <c r="O108" i="56"/>
  <c r="O108" i="29" s="1"/>
  <c r="R108" i="56"/>
  <c r="R108" i="29" s="1"/>
  <c r="J108" i="56"/>
  <c r="J108" i="29" s="1"/>
  <c r="S108" i="56"/>
  <c r="S108" i="29" s="1"/>
  <c r="K108" i="56"/>
  <c r="K108" i="29" s="1"/>
  <c r="N108" i="56"/>
  <c r="N108" i="29" s="1"/>
  <c r="L108" i="56"/>
  <c r="L108" i="29" s="1"/>
  <c r="P108" i="56"/>
  <c r="P108" i="29" s="1"/>
  <c r="Q108" i="56"/>
  <c r="Q108" i="29" s="1"/>
  <c r="M108" i="56"/>
  <c r="M108" i="29" s="1"/>
  <c r="O23" i="57"/>
  <c r="O23" i="30"/>
  <c r="P23" i="57"/>
  <c r="P23" i="30"/>
  <c r="N23" i="57"/>
  <c r="N23" i="30"/>
  <c r="M23" i="57"/>
  <c r="M23" i="30"/>
  <c r="Q3" i="95"/>
  <c r="K3" i="96" s="1"/>
  <c r="Q13" i="95"/>
  <c r="K13" i="96" s="1"/>
  <c r="K23" i="96"/>
  <c r="K4" i="96"/>
  <c r="K5" i="96"/>
  <c r="Q12" i="95"/>
  <c r="K12" i="96" s="1"/>
  <c r="Q16" i="95"/>
  <c r="K16" i="96" s="1"/>
  <c r="K24" i="96"/>
  <c r="K26" i="96"/>
  <c r="Q17" i="95"/>
  <c r="K17" i="96" s="1"/>
  <c r="K7" i="96"/>
  <c r="Q18" i="95"/>
  <c r="K18" i="96" s="1"/>
  <c r="K6" i="96"/>
  <c r="Q14" i="95"/>
  <c r="K14" i="96" s="1"/>
  <c r="Q15" i="95"/>
  <c r="K15" i="96" s="1"/>
  <c r="K25" i="96"/>
  <c r="K19" i="96"/>
  <c r="Q11" i="95"/>
  <c r="K11" i="96" s="1"/>
  <c r="S13" i="23"/>
  <c r="E17" i="23"/>
  <c r="F23" i="24"/>
  <c r="F17" i="23"/>
  <c r="G13" i="23"/>
  <c r="I17" i="23"/>
  <c r="I13" i="23"/>
  <c r="F23" i="56"/>
  <c r="E13" i="23"/>
  <c r="G17" i="23"/>
  <c r="F13" i="23"/>
  <c r="H17" i="23"/>
  <c r="G56" i="57"/>
  <c r="G23" i="23"/>
  <c r="H13" i="23"/>
  <c r="S17" i="23"/>
  <c r="G118" i="56"/>
  <c r="G118" i="24"/>
  <c r="G118" i="57"/>
  <c r="G87" i="56"/>
  <c r="G87" i="24"/>
  <c r="G87" i="57"/>
  <c r="G56" i="56"/>
  <c r="G56" i="24"/>
  <c r="F77" i="24"/>
  <c r="T13" i="20"/>
  <c r="U13" i="20"/>
  <c r="T17" i="20"/>
  <c r="U17" i="20"/>
  <c r="H77" i="24"/>
  <c r="E77" i="24"/>
  <c r="Y108" i="20"/>
  <c r="X112" i="23"/>
  <c r="E108" i="24"/>
  <c r="Y46" i="20"/>
  <c r="H46" i="24"/>
  <c r="Y77" i="20"/>
  <c r="Y46" i="23"/>
  <c r="I46" i="24"/>
  <c r="G77" i="24"/>
  <c r="F108" i="24"/>
  <c r="V50" i="23"/>
  <c r="X50" i="20"/>
  <c r="X50" i="23"/>
  <c r="Y77" i="23"/>
  <c r="I77" i="24"/>
  <c r="H108" i="56"/>
  <c r="H108" i="29" s="1"/>
  <c r="V81" i="23"/>
  <c r="I108" i="24"/>
  <c r="I108" i="41" s="1"/>
  <c r="V81" i="20"/>
  <c r="X81" i="20"/>
  <c r="V112" i="20"/>
  <c r="E46" i="56"/>
  <c r="X81" i="23"/>
  <c r="Y108" i="23"/>
  <c r="V50" i="20"/>
  <c r="X112" i="20"/>
  <c r="F46" i="56"/>
  <c r="V112" i="23"/>
  <c r="G108" i="24"/>
  <c r="E77" i="56"/>
  <c r="I108" i="56"/>
  <c r="I108" i="29" s="1"/>
  <c r="H108" i="24"/>
  <c r="F77" i="56"/>
  <c r="G77" i="56"/>
  <c r="H77" i="56"/>
  <c r="I77" i="56"/>
  <c r="E108" i="56"/>
  <c r="F108" i="56"/>
  <c r="G108" i="56"/>
  <c r="G46" i="56"/>
  <c r="H46" i="56"/>
  <c r="I46" i="56"/>
  <c r="E46" i="24"/>
  <c r="F46" i="24"/>
  <c r="G46" i="24"/>
  <c r="U112" i="23"/>
  <c r="U81" i="23"/>
  <c r="U108" i="23"/>
  <c r="T77" i="23"/>
  <c r="T112" i="23"/>
  <c r="T108" i="23"/>
  <c r="U77" i="23"/>
  <c r="T81" i="23"/>
  <c r="T50" i="23"/>
  <c r="U50" i="23"/>
  <c r="U46" i="23"/>
  <c r="T46" i="23"/>
  <c r="U17" i="47"/>
  <c r="T50" i="47"/>
  <c r="T46" i="47"/>
  <c r="U13" i="47"/>
  <c r="Y112" i="47"/>
  <c r="Y81" i="47"/>
  <c r="Y50" i="47"/>
  <c r="N27" i="68"/>
  <c r="M27" i="68"/>
  <c r="L27" i="68"/>
  <c r="K27" i="68"/>
  <c r="J27" i="68"/>
  <c r="I27" i="68"/>
  <c r="H27" i="68"/>
  <c r="G27" i="68"/>
  <c r="F27" i="68"/>
  <c r="E27" i="68"/>
  <c r="D27" i="68"/>
  <c r="N20" i="68"/>
  <c r="M20" i="68"/>
  <c r="L20" i="68"/>
  <c r="K20" i="68"/>
  <c r="J20" i="68"/>
  <c r="I20" i="68"/>
  <c r="H20" i="68"/>
  <c r="G20" i="68"/>
  <c r="F20" i="68"/>
  <c r="E20" i="68"/>
  <c r="D20" i="68"/>
  <c r="L13" i="68"/>
  <c r="J13" i="68"/>
  <c r="F13" i="68"/>
  <c r="D13" i="68"/>
  <c r="J12" i="68"/>
  <c r="D12" i="68"/>
  <c r="K11" i="68"/>
  <c r="D11" i="68"/>
  <c r="G67" i="85"/>
  <c r="F67" i="85"/>
  <c r="E67" i="85"/>
  <c r="D67" i="85"/>
  <c r="C67" i="85"/>
  <c r="G50" i="85"/>
  <c r="F50" i="85"/>
  <c r="E50" i="85"/>
  <c r="D50" i="85"/>
  <c r="C50" i="85"/>
  <c r="G33" i="85"/>
  <c r="F33" i="85"/>
  <c r="E33" i="85"/>
  <c r="D33" i="85"/>
  <c r="C33" i="85"/>
  <c r="G16" i="85"/>
  <c r="F16" i="85"/>
  <c r="E16" i="85"/>
  <c r="D16" i="85"/>
  <c r="C16" i="85"/>
  <c r="G67" i="84"/>
  <c r="F67" i="84"/>
  <c r="E67" i="84"/>
  <c r="D67" i="84"/>
  <c r="C67" i="84"/>
  <c r="G50" i="84"/>
  <c r="F50" i="84"/>
  <c r="E50" i="84"/>
  <c r="D50" i="84"/>
  <c r="C50" i="84"/>
  <c r="G33" i="84"/>
  <c r="F33" i="84"/>
  <c r="E33" i="84"/>
  <c r="D33" i="84"/>
  <c r="C33" i="84"/>
  <c r="G16" i="84"/>
  <c r="F16" i="84"/>
  <c r="E16" i="84"/>
  <c r="D16" i="84"/>
  <c r="C16" i="84"/>
  <c r="C29" i="74" l="1"/>
  <c r="C75" i="91" s="1"/>
  <c r="C75" i="84"/>
  <c r="C26" i="74"/>
  <c r="C72" i="91" s="1"/>
  <c r="C72" i="84"/>
  <c r="C37" i="74"/>
  <c r="C83" i="91" s="1"/>
  <c r="C83" i="84"/>
  <c r="C27" i="74"/>
  <c r="C73" i="91" s="1"/>
  <c r="C73" i="84"/>
  <c r="C35" i="74"/>
  <c r="C81" i="91" s="1"/>
  <c r="C81" i="84"/>
  <c r="C33" i="74"/>
  <c r="C79" i="91" s="1"/>
  <c r="C79" i="84"/>
  <c r="C30" i="74"/>
  <c r="C76" i="91" s="1"/>
  <c r="C76" i="84"/>
  <c r="C34" i="74"/>
  <c r="C80" i="91" s="1"/>
  <c r="C80" i="84"/>
  <c r="C31" i="74"/>
  <c r="C77" i="91" s="1"/>
  <c r="C77" i="84"/>
  <c r="C28" i="74"/>
  <c r="C74" i="91" s="1"/>
  <c r="C74" i="84"/>
  <c r="C25" i="74"/>
  <c r="C71" i="91" s="1"/>
  <c r="C71" i="84"/>
  <c r="C36" i="74"/>
  <c r="C82" i="91" s="1"/>
  <c r="C82" i="84"/>
  <c r="C32" i="74"/>
  <c r="C78" i="91" s="1"/>
  <c r="C78" i="84"/>
  <c r="BA20" i="68"/>
  <c r="K82" i="94"/>
  <c r="K76" i="94"/>
  <c r="AL20" i="68"/>
  <c r="K67" i="94" s="1"/>
  <c r="L74" i="94"/>
  <c r="L90" i="94"/>
  <c r="L79" i="94"/>
  <c r="L73" i="94"/>
  <c r="L80" i="94"/>
  <c r="L77" i="94"/>
  <c r="L72" i="94"/>
  <c r="L68" i="94"/>
  <c r="L86" i="94"/>
  <c r="L87" i="94"/>
  <c r="L83" i="94"/>
  <c r="L67" i="94"/>
  <c r="L84" i="94"/>
  <c r="L89" i="94"/>
  <c r="L82" i="94"/>
  <c r="L78" i="94"/>
  <c r="L75" i="94"/>
  <c r="L70" i="94"/>
  <c r="L76" i="94"/>
  <c r="L81" i="94"/>
  <c r="L91" i="94"/>
  <c r="L85" i="94"/>
  <c r="L71" i="94"/>
  <c r="L88" i="94"/>
  <c r="L69" i="94"/>
  <c r="M90" i="94"/>
  <c r="M73" i="94"/>
  <c r="M74" i="94"/>
  <c r="M88" i="94"/>
  <c r="M77" i="94"/>
  <c r="BB20" i="68"/>
  <c r="K93" i="94" s="1"/>
  <c r="M75" i="94"/>
  <c r="M70" i="94"/>
  <c r="M78" i="94"/>
  <c r="M71" i="94"/>
  <c r="M68" i="94"/>
  <c r="M69" i="94"/>
  <c r="M89" i="94"/>
  <c r="M81" i="94"/>
  <c r="M91" i="94"/>
  <c r="M84" i="94"/>
  <c r="M80" i="94"/>
  <c r="M76" i="94"/>
  <c r="M86" i="94"/>
  <c r="M82" i="94"/>
  <c r="M79" i="94"/>
  <c r="M72" i="94"/>
  <c r="M85" i="94"/>
  <c r="M87" i="94"/>
  <c r="M83" i="94"/>
  <c r="M67" i="94"/>
  <c r="M109" i="94"/>
  <c r="M98" i="94"/>
  <c r="M102" i="94"/>
  <c r="M103" i="94"/>
  <c r="M119" i="94"/>
  <c r="M106" i="94"/>
  <c r="M101" i="94"/>
  <c r="M118" i="94"/>
  <c r="BB27" i="68"/>
  <c r="K124" i="94" s="1"/>
  <c r="M100" i="94"/>
  <c r="M107" i="94"/>
  <c r="M122" i="94"/>
  <c r="M120" i="94"/>
  <c r="M99" i="94"/>
  <c r="M112" i="94"/>
  <c r="M111" i="94"/>
  <c r="M105" i="94"/>
  <c r="M115" i="94"/>
  <c r="M110" i="94"/>
  <c r="M114" i="94"/>
  <c r="M113" i="94"/>
  <c r="M104" i="94"/>
  <c r="M117" i="94"/>
  <c r="M108" i="94"/>
  <c r="M116" i="94"/>
  <c r="M121" i="94"/>
  <c r="BA27" i="68"/>
  <c r="AL27" i="68"/>
  <c r="K118" i="94" s="1"/>
  <c r="L98" i="94"/>
  <c r="L102" i="94"/>
  <c r="L99" i="94"/>
  <c r="L117" i="94"/>
  <c r="L121" i="94"/>
  <c r="L100" i="94"/>
  <c r="L104" i="94"/>
  <c r="L116" i="94"/>
  <c r="L120" i="94"/>
  <c r="L112" i="94"/>
  <c r="L111" i="94"/>
  <c r="L122" i="94"/>
  <c r="L115" i="94"/>
  <c r="L106" i="94"/>
  <c r="L118" i="94"/>
  <c r="L110" i="94"/>
  <c r="L119" i="94"/>
  <c r="L101" i="94"/>
  <c r="L114" i="94"/>
  <c r="L105" i="94"/>
  <c r="L109" i="94"/>
  <c r="L107" i="94"/>
  <c r="L113" i="94"/>
  <c r="L108" i="94"/>
  <c r="L103" i="94"/>
  <c r="K28" i="96"/>
  <c r="K30" i="96" s="1"/>
  <c r="O13" i="56"/>
  <c r="O46" i="29"/>
  <c r="E112" i="56"/>
  <c r="O112" i="56"/>
  <c r="O112" i="29" s="1"/>
  <c r="S112" i="56"/>
  <c r="S112" i="29" s="1"/>
  <c r="L112" i="56"/>
  <c r="L112" i="29" s="1"/>
  <c r="K112" i="56"/>
  <c r="K112" i="29" s="1"/>
  <c r="Q112" i="56"/>
  <c r="Q112" i="29" s="1"/>
  <c r="N112" i="56"/>
  <c r="N112" i="29" s="1"/>
  <c r="M112" i="56"/>
  <c r="M112" i="29" s="1"/>
  <c r="R112" i="56"/>
  <c r="R112" i="29" s="1"/>
  <c r="J112" i="56"/>
  <c r="J112" i="29" s="1"/>
  <c r="P112" i="56"/>
  <c r="P112" i="29" s="1"/>
  <c r="O50" i="56"/>
  <c r="Q50" i="56"/>
  <c r="R50" i="56"/>
  <c r="J50" i="56"/>
  <c r="M50" i="56"/>
  <c r="L50" i="56"/>
  <c r="S50" i="56"/>
  <c r="P50" i="56"/>
  <c r="K50" i="56"/>
  <c r="N50" i="56"/>
  <c r="J13" i="56"/>
  <c r="P13" i="56"/>
  <c r="P46" i="29"/>
  <c r="O13" i="24"/>
  <c r="Q50" i="24"/>
  <c r="Q50" i="41" s="1"/>
  <c r="L50" i="24"/>
  <c r="L50" i="41" s="1"/>
  <c r="N50" i="24"/>
  <c r="N50" i="41" s="1"/>
  <c r="O50" i="24"/>
  <c r="O50" i="41" s="1"/>
  <c r="S50" i="24"/>
  <c r="S50" i="41" s="1"/>
  <c r="P50" i="24"/>
  <c r="P50" i="41" s="1"/>
  <c r="M50" i="24"/>
  <c r="M50" i="41" s="1"/>
  <c r="K50" i="24"/>
  <c r="K50" i="41" s="1"/>
  <c r="R50" i="24"/>
  <c r="R50" i="41" s="1"/>
  <c r="J50" i="24"/>
  <c r="R46" i="29"/>
  <c r="R13" i="56"/>
  <c r="J13" i="24"/>
  <c r="L13" i="24"/>
  <c r="Q46" i="29"/>
  <c r="Q13" i="56"/>
  <c r="Q13" i="24"/>
  <c r="P81" i="24"/>
  <c r="P81" i="41" s="1"/>
  <c r="M81" i="24"/>
  <c r="M81" i="41" s="1"/>
  <c r="N81" i="24"/>
  <c r="N81" i="41" s="1"/>
  <c r="Q81" i="24"/>
  <c r="Q81" i="41" s="1"/>
  <c r="O81" i="24"/>
  <c r="O81" i="41" s="1"/>
  <c r="R81" i="24"/>
  <c r="R81" i="41" s="1"/>
  <c r="L81" i="24"/>
  <c r="L81" i="41" s="1"/>
  <c r="S81" i="24"/>
  <c r="S81" i="41" s="1"/>
  <c r="K81" i="24"/>
  <c r="K81" i="41" s="1"/>
  <c r="J81" i="24"/>
  <c r="J81" i="41" s="1"/>
  <c r="L13" i="56"/>
  <c r="L46" i="29"/>
  <c r="R13" i="24"/>
  <c r="N13" i="24"/>
  <c r="J108" i="57"/>
  <c r="J108" i="30" s="1"/>
  <c r="R108" i="57"/>
  <c r="R108" i="30" s="1"/>
  <c r="S108" i="57"/>
  <c r="S108" i="30" s="1"/>
  <c r="K108" i="57"/>
  <c r="K108" i="30" s="1"/>
  <c r="L108" i="57"/>
  <c r="L108" i="30" s="1"/>
  <c r="M108" i="57"/>
  <c r="M108" i="30" s="1"/>
  <c r="N108" i="57"/>
  <c r="N108" i="30" s="1"/>
  <c r="P108" i="57"/>
  <c r="P108" i="30" s="1"/>
  <c r="O108" i="57"/>
  <c r="O108" i="30" s="1"/>
  <c r="Q108" i="57"/>
  <c r="Q108" i="30" s="1"/>
  <c r="N13" i="56"/>
  <c r="N46" i="29"/>
  <c r="K13" i="24"/>
  <c r="K13" i="41"/>
  <c r="I112" i="24"/>
  <c r="I112" i="41" s="1"/>
  <c r="S112" i="24"/>
  <c r="S112" i="41" s="1"/>
  <c r="M112" i="24"/>
  <c r="M112" i="41" s="1"/>
  <c r="J112" i="24"/>
  <c r="J112" i="41" s="1"/>
  <c r="K112" i="24"/>
  <c r="K112" i="41" s="1"/>
  <c r="R112" i="24"/>
  <c r="R112" i="41" s="1"/>
  <c r="P112" i="24"/>
  <c r="P112" i="41" s="1"/>
  <c r="L112" i="24"/>
  <c r="L112" i="41" s="1"/>
  <c r="N112" i="24"/>
  <c r="N112" i="41" s="1"/>
  <c r="O112" i="24"/>
  <c r="O112" i="41" s="1"/>
  <c r="Q112" i="24"/>
  <c r="Q112" i="41" s="1"/>
  <c r="M81" i="56"/>
  <c r="M81" i="29" s="1"/>
  <c r="N81" i="56"/>
  <c r="N81" i="29" s="1"/>
  <c r="O81" i="56"/>
  <c r="O81" i="29" s="1"/>
  <c r="P81" i="56"/>
  <c r="P81" i="29" s="1"/>
  <c r="Q81" i="56"/>
  <c r="Q81" i="29" s="1"/>
  <c r="S81" i="56"/>
  <c r="S81" i="29" s="1"/>
  <c r="R81" i="56"/>
  <c r="R81" i="29" s="1"/>
  <c r="J81" i="56"/>
  <c r="J81" i="29" s="1"/>
  <c r="K81" i="56"/>
  <c r="K81" i="29" s="1"/>
  <c r="L81" i="56"/>
  <c r="L81" i="29" s="1"/>
  <c r="H46" i="57"/>
  <c r="Q46" i="57"/>
  <c r="L46" i="57"/>
  <c r="N46" i="57"/>
  <c r="O46" i="57"/>
  <c r="R46" i="57"/>
  <c r="P46" i="57"/>
  <c r="M46" i="57"/>
  <c r="J46" i="57"/>
  <c r="S46" i="57"/>
  <c r="K46" i="57"/>
  <c r="K13" i="56"/>
  <c r="K46" i="29"/>
  <c r="M13" i="24"/>
  <c r="M46" i="29"/>
  <c r="M13" i="56"/>
  <c r="P77" i="57"/>
  <c r="P77" i="30" s="1"/>
  <c r="M77" i="57"/>
  <c r="M77" i="30" s="1"/>
  <c r="N77" i="57"/>
  <c r="N77" i="30" s="1"/>
  <c r="R77" i="57"/>
  <c r="R77" i="30" s="1"/>
  <c r="O77" i="57"/>
  <c r="O77" i="30" s="1"/>
  <c r="Q77" i="57"/>
  <c r="Q77" i="30" s="1"/>
  <c r="L77" i="57"/>
  <c r="L77" i="30" s="1"/>
  <c r="S77" i="57"/>
  <c r="S77" i="30" s="1"/>
  <c r="K77" i="57"/>
  <c r="K77" i="30" s="1"/>
  <c r="J77" i="57"/>
  <c r="J77" i="30" s="1"/>
  <c r="S13" i="56"/>
  <c r="S46" i="29"/>
  <c r="P13" i="24"/>
  <c r="Q84" i="84"/>
  <c r="Q84" i="85"/>
  <c r="R14" i="95"/>
  <c r="R16" i="95"/>
  <c r="R17" i="95"/>
  <c r="R12" i="95"/>
  <c r="R13" i="95"/>
  <c r="R11" i="95"/>
  <c r="R18" i="95"/>
  <c r="R3" i="95"/>
  <c r="R15" i="95"/>
  <c r="F13" i="24"/>
  <c r="E13" i="24"/>
  <c r="G23" i="57"/>
  <c r="G23" i="24"/>
  <c r="G23" i="56"/>
  <c r="G13" i="24"/>
  <c r="H23" i="23"/>
  <c r="I13" i="24"/>
  <c r="I13" i="56"/>
  <c r="H13" i="56"/>
  <c r="E13" i="56"/>
  <c r="G13" i="56"/>
  <c r="H13" i="24"/>
  <c r="S13" i="24"/>
  <c r="F13" i="56"/>
  <c r="F77" i="57"/>
  <c r="N13" i="68"/>
  <c r="BB13" i="68" s="1"/>
  <c r="AI27" i="68"/>
  <c r="H118" i="56"/>
  <c r="H118" i="29" s="1"/>
  <c r="H118" i="24"/>
  <c r="H118" i="57"/>
  <c r="H87" i="24"/>
  <c r="H87" i="56"/>
  <c r="H87" i="57"/>
  <c r="H56" i="24"/>
  <c r="H56" i="56"/>
  <c r="H56" i="57"/>
  <c r="AK20" i="68"/>
  <c r="I93" i="47" s="1"/>
  <c r="AH27" i="68"/>
  <c r="T107" i="94"/>
  <c r="AK27" i="68"/>
  <c r="H50" i="56"/>
  <c r="I50" i="56"/>
  <c r="E50" i="56"/>
  <c r="E77" i="57"/>
  <c r="I77" i="57"/>
  <c r="H77" i="57"/>
  <c r="G77" i="57"/>
  <c r="F81" i="56"/>
  <c r="I81" i="56"/>
  <c r="H112" i="24"/>
  <c r="G81" i="56"/>
  <c r="G112" i="24"/>
  <c r="H108" i="57"/>
  <c r="E108" i="57"/>
  <c r="H50" i="24"/>
  <c r="E50" i="24"/>
  <c r="E81" i="56"/>
  <c r="H112" i="56"/>
  <c r="H112" i="29" s="1"/>
  <c r="H81" i="56"/>
  <c r="G112" i="56"/>
  <c r="F112" i="56"/>
  <c r="I50" i="24"/>
  <c r="I112" i="56"/>
  <c r="I112" i="29" s="1"/>
  <c r="H81" i="24"/>
  <c r="T13" i="23"/>
  <c r="T77" i="24"/>
  <c r="I81" i="24"/>
  <c r="G46" i="57"/>
  <c r="U108" i="24"/>
  <c r="E46" i="57"/>
  <c r="U77" i="56"/>
  <c r="I108" i="57"/>
  <c r="I108" i="30" s="1"/>
  <c r="U77" i="24"/>
  <c r="F81" i="24"/>
  <c r="T17" i="47"/>
  <c r="U46" i="56"/>
  <c r="U108" i="56"/>
  <c r="E81" i="24"/>
  <c r="U46" i="24"/>
  <c r="G81" i="24"/>
  <c r="F50" i="24"/>
  <c r="F46" i="57"/>
  <c r="I46" i="57"/>
  <c r="T108" i="56"/>
  <c r="T46" i="24"/>
  <c r="Y112" i="94"/>
  <c r="Y112" i="20"/>
  <c r="Y112" i="23"/>
  <c r="F108" i="57"/>
  <c r="E112" i="24"/>
  <c r="G108" i="57"/>
  <c r="Y81" i="94"/>
  <c r="Y81" i="23"/>
  <c r="Y81" i="20"/>
  <c r="T77" i="56"/>
  <c r="G50" i="56"/>
  <c r="G50" i="24"/>
  <c r="F50" i="56"/>
  <c r="F112" i="24"/>
  <c r="Y50" i="94"/>
  <c r="Y50" i="20"/>
  <c r="Y50" i="23"/>
  <c r="T13" i="47"/>
  <c r="AX6" i="68"/>
  <c r="T108" i="24"/>
  <c r="T46" i="56"/>
  <c r="U13" i="23"/>
  <c r="U17" i="23"/>
  <c r="T17" i="23"/>
  <c r="H13" i="68"/>
  <c r="AY6" i="68"/>
  <c r="AH20" i="68"/>
  <c r="AZ6" i="68"/>
  <c r="AI20" i="68"/>
  <c r="G93" i="47" s="1"/>
  <c r="G93" i="99" s="1"/>
  <c r="G94" i="99" s="1"/>
  <c r="AW6" i="68"/>
  <c r="BA6" i="68"/>
  <c r="BA5" i="68"/>
  <c r="AY5" i="68"/>
  <c r="AX5" i="68"/>
  <c r="AW5" i="68"/>
  <c r="N12" i="68"/>
  <c r="BB12" i="68" s="1"/>
  <c r="L12" i="68"/>
  <c r="AZ5" i="68"/>
  <c r="H12" i="68"/>
  <c r="J124" i="94"/>
  <c r="AJ27" i="68"/>
  <c r="AZ27" i="68"/>
  <c r="I124" i="94" s="1"/>
  <c r="AY27" i="68"/>
  <c r="H124" i="94" s="1"/>
  <c r="AX4" i="68"/>
  <c r="F12" i="68"/>
  <c r="AX27" i="68"/>
  <c r="G124" i="94" s="1"/>
  <c r="AW27" i="68"/>
  <c r="F124" i="94" s="1"/>
  <c r="S93" i="47"/>
  <c r="S93" i="99" s="1"/>
  <c r="S94" i="99" s="1"/>
  <c r="BA4" i="68"/>
  <c r="N11" i="68"/>
  <c r="BB11" i="68" s="1"/>
  <c r="J93" i="94"/>
  <c r="AZ4" i="68"/>
  <c r="L11" i="68"/>
  <c r="J11" i="68"/>
  <c r="AJ20" i="68"/>
  <c r="AZ20" i="68"/>
  <c r="I93" i="94" s="1"/>
  <c r="AY20" i="68"/>
  <c r="H93" i="94" s="1"/>
  <c r="AY4" i="68"/>
  <c r="F3" i="68"/>
  <c r="F11" i="68"/>
  <c r="AX20" i="68"/>
  <c r="G93" i="94" s="1"/>
  <c r="AW20" i="68"/>
  <c r="F93" i="94" s="1"/>
  <c r="D10" i="68"/>
  <c r="D3" i="68"/>
  <c r="AW4" i="68"/>
  <c r="G12" i="68"/>
  <c r="I13" i="68"/>
  <c r="AJ13" i="68" s="1"/>
  <c r="F6" i="74" s="1"/>
  <c r="AJ6" i="68"/>
  <c r="I12" i="68"/>
  <c r="AJ12" i="68" s="1"/>
  <c r="F5" i="74" s="1"/>
  <c r="K13" i="68"/>
  <c r="AK6" i="68"/>
  <c r="E11" i="68"/>
  <c r="M11" i="68"/>
  <c r="E13" i="68"/>
  <c r="AH6" i="68"/>
  <c r="M13" i="68"/>
  <c r="G13" i="68"/>
  <c r="AI6" i="68"/>
  <c r="I11" i="68"/>
  <c r="K12" i="68"/>
  <c r="AZ12" i="68" s="1"/>
  <c r="G11" i="68"/>
  <c r="E3" i="68"/>
  <c r="H11" i="68"/>
  <c r="E12" i="68"/>
  <c r="M12" i="68"/>
  <c r="F16" i="91"/>
  <c r="E67" i="91"/>
  <c r="F50" i="91"/>
  <c r="D16" i="91"/>
  <c r="E50" i="91"/>
  <c r="C67" i="91"/>
  <c r="G50" i="91"/>
  <c r="G33" i="91"/>
  <c r="D33" i="91"/>
  <c r="D50" i="91"/>
  <c r="C50" i="91"/>
  <c r="F67" i="91"/>
  <c r="E16" i="91"/>
  <c r="G67" i="91"/>
  <c r="G16" i="91"/>
  <c r="E33" i="91"/>
  <c r="C33" i="91"/>
  <c r="F33" i="91"/>
  <c r="D67" i="91"/>
  <c r="C16" i="91"/>
  <c r="C84" i="85"/>
  <c r="F84" i="85"/>
  <c r="G84" i="85"/>
  <c r="F84" i="84"/>
  <c r="E84" i="84"/>
  <c r="G84" i="84"/>
  <c r="C84" i="84" l="1"/>
  <c r="K85" i="94"/>
  <c r="K72" i="94"/>
  <c r="K81" i="94"/>
  <c r="K68" i="94"/>
  <c r="K71" i="94"/>
  <c r="AL12" i="68"/>
  <c r="H5" i="74" s="1"/>
  <c r="H60" i="74" s="1"/>
  <c r="BA11" i="68"/>
  <c r="K86" i="94"/>
  <c r="K105" i="94"/>
  <c r="J117" i="94"/>
  <c r="K100" i="94"/>
  <c r="J118" i="94"/>
  <c r="K109" i="94"/>
  <c r="K121" i="94"/>
  <c r="K111" i="94"/>
  <c r="K114" i="94"/>
  <c r="J104" i="94"/>
  <c r="K122" i="94"/>
  <c r="J101" i="94"/>
  <c r="K103" i="94"/>
  <c r="K98" i="94"/>
  <c r="K104" i="94"/>
  <c r="K115" i="94"/>
  <c r="J122" i="94"/>
  <c r="J107" i="94"/>
  <c r="K120" i="94"/>
  <c r="K101" i="94"/>
  <c r="J113" i="94"/>
  <c r="J72" i="94"/>
  <c r="J82" i="94"/>
  <c r="J77" i="94"/>
  <c r="K90" i="94"/>
  <c r="K73" i="94"/>
  <c r="J87" i="94"/>
  <c r="K87" i="94"/>
  <c r="K78" i="94"/>
  <c r="K75" i="94"/>
  <c r="J76" i="94"/>
  <c r="J70" i="94"/>
  <c r="K80" i="94"/>
  <c r="K77" i="94"/>
  <c r="K88" i="94"/>
  <c r="J91" i="94"/>
  <c r="K83" i="94"/>
  <c r="K69" i="94"/>
  <c r="I94" i="47"/>
  <c r="I93" i="99"/>
  <c r="I94" i="99" s="1"/>
  <c r="S46" i="30"/>
  <c r="K46" i="30"/>
  <c r="K13" i="30" s="1"/>
  <c r="Q13" i="29"/>
  <c r="Q46" i="30"/>
  <c r="Q13" i="30" s="1"/>
  <c r="P13" i="29"/>
  <c r="P46" i="30"/>
  <c r="P13" i="30" s="1"/>
  <c r="O13" i="29"/>
  <c r="O46" i="30"/>
  <c r="O13" i="30" s="1"/>
  <c r="N13" i="29"/>
  <c r="N46" i="30"/>
  <c r="N13" i="30" s="1"/>
  <c r="L13" i="29"/>
  <c r="L46" i="30"/>
  <c r="L13" i="30" s="1"/>
  <c r="M13" i="29"/>
  <c r="M46" i="30"/>
  <c r="M13" i="30" s="1"/>
  <c r="R13" i="29"/>
  <c r="R46" i="30"/>
  <c r="R13" i="30" s="1"/>
  <c r="H59" i="74"/>
  <c r="AL13" i="68"/>
  <c r="H6" i="74" s="1"/>
  <c r="H66" i="74" s="1"/>
  <c r="H67" i="74" s="1"/>
  <c r="J50" i="29" s="1"/>
  <c r="J88" i="94"/>
  <c r="J75" i="94"/>
  <c r="J71" i="94"/>
  <c r="J67" i="94"/>
  <c r="J98" i="94"/>
  <c r="J119" i="94"/>
  <c r="L92" i="94"/>
  <c r="L94" i="94" s="1"/>
  <c r="I124" i="47"/>
  <c r="I124" i="99" s="1"/>
  <c r="I125" i="99" s="1"/>
  <c r="G3" i="77"/>
  <c r="J68" i="94"/>
  <c r="J89" i="94"/>
  <c r="J86" i="94"/>
  <c r="J111" i="94"/>
  <c r="J109" i="94"/>
  <c r="BA13" i="68"/>
  <c r="L123" i="94"/>
  <c r="L125" i="94" s="1"/>
  <c r="K106" i="94"/>
  <c r="K119" i="94"/>
  <c r="J81" i="94"/>
  <c r="J78" i="94"/>
  <c r="M123" i="94"/>
  <c r="M125" i="94" s="1"/>
  <c r="J114" i="94"/>
  <c r="J102" i="94"/>
  <c r="J100" i="94"/>
  <c r="BA12" i="68"/>
  <c r="AL11" i="68"/>
  <c r="H4" i="74" s="1"/>
  <c r="J50" i="41" s="1"/>
  <c r="H3" i="77"/>
  <c r="J124" i="47"/>
  <c r="J124" i="99" s="1"/>
  <c r="J125" i="99" s="1"/>
  <c r="K113" i="94"/>
  <c r="K99" i="94"/>
  <c r="K117" i="94"/>
  <c r="J83" i="94"/>
  <c r="J73" i="94"/>
  <c r="J69" i="94"/>
  <c r="J106" i="94"/>
  <c r="J120" i="94"/>
  <c r="J116" i="94"/>
  <c r="K102" i="94"/>
  <c r="K116" i="94"/>
  <c r="K107" i="94"/>
  <c r="J90" i="94"/>
  <c r="J80" i="94"/>
  <c r="J85" i="94"/>
  <c r="J103" i="94"/>
  <c r="J121" i="94"/>
  <c r="J112" i="94"/>
  <c r="J108" i="94"/>
  <c r="H3" i="76"/>
  <c r="J93" i="47"/>
  <c r="J93" i="99" s="1"/>
  <c r="J94" i="99" s="1"/>
  <c r="K79" i="94"/>
  <c r="K74" i="94"/>
  <c r="K91" i="94"/>
  <c r="J99" i="94"/>
  <c r="K110" i="94"/>
  <c r="K112" i="94"/>
  <c r="K108" i="94"/>
  <c r="J74" i="94"/>
  <c r="J79" i="94"/>
  <c r="J84" i="94"/>
  <c r="J115" i="94"/>
  <c r="J105" i="94"/>
  <c r="J110" i="94"/>
  <c r="M92" i="94"/>
  <c r="M94" i="94" s="1"/>
  <c r="K89" i="94"/>
  <c r="K84" i="94"/>
  <c r="K70" i="94"/>
  <c r="S94" i="47"/>
  <c r="S93" i="23"/>
  <c r="S94" i="23" s="1"/>
  <c r="S93" i="20"/>
  <c r="S93" i="56"/>
  <c r="S93" i="57"/>
  <c r="S93" i="24"/>
  <c r="L15" i="96"/>
  <c r="S15" i="95"/>
  <c r="L7" i="96"/>
  <c r="S3" i="95"/>
  <c r="L3" i="96"/>
  <c r="S12" i="95"/>
  <c r="L12" i="96"/>
  <c r="S14" i="95"/>
  <c r="L14" i="96"/>
  <c r="L5" i="96"/>
  <c r="S17" i="95"/>
  <c r="L17" i="96"/>
  <c r="L26" i="96"/>
  <c r="L6" i="96"/>
  <c r="S13" i="95"/>
  <c r="L13" i="96"/>
  <c r="L18" i="96"/>
  <c r="S18" i="95"/>
  <c r="L19" i="96"/>
  <c r="L4" i="96"/>
  <c r="L25" i="96"/>
  <c r="L23" i="96"/>
  <c r="L24" i="96"/>
  <c r="S11" i="95"/>
  <c r="L11" i="96"/>
  <c r="S16" i="95"/>
  <c r="L16" i="96"/>
  <c r="O13" i="57"/>
  <c r="K13" i="57"/>
  <c r="L13" i="57"/>
  <c r="J17" i="56"/>
  <c r="Q50" i="57"/>
  <c r="L50" i="57"/>
  <c r="O50" i="57"/>
  <c r="S50" i="57"/>
  <c r="N50" i="57"/>
  <c r="P50" i="57"/>
  <c r="M50" i="57"/>
  <c r="K50" i="57"/>
  <c r="J50" i="57"/>
  <c r="R50" i="57"/>
  <c r="N13" i="57"/>
  <c r="N13" i="41"/>
  <c r="R17" i="24"/>
  <c r="Q17" i="24"/>
  <c r="R17" i="56"/>
  <c r="R50" i="29"/>
  <c r="M13" i="41"/>
  <c r="K17" i="24"/>
  <c r="O13" i="41"/>
  <c r="N17" i="56"/>
  <c r="N50" i="29"/>
  <c r="Q17" i="56"/>
  <c r="Q50" i="29"/>
  <c r="S13" i="57"/>
  <c r="Q13" i="57"/>
  <c r="R13" i="41"/>
  <c r="M17" i="24"/>
  <c r="K17" i="56"/>
  <c r="K50" i="29"/>
  <c r="O50" i="29"/>
  <c r="O17" i="56"/>
  <c r="Q13" i="41"/>
  <c r="P17" i="56"/>
  <c r="P50" i="29"/>
  <c r="P81" i="57"/>
  <c r="P81" i="30" s="1"/>
  <c r="M81" i="57"/>
  <c r="M81" i="30" s="1"/>
  <c r="N81" i="57"/>
  <c r="N81" i="30" s="1"/>
  <c r="S81" i="57"/>
  <c r="S81" i="30" s="1"/>
  <c r="R81" i="57"/>
  <c r="R81" i="30" s="1"/>
  <c r="L81" i="57"/>
  <c r="L81" i="30" s="1"/>
  <c r="J81" i="57"/>
  <c r="J81" i="30" s="1"/>
  <c r="K81" i="57"/>
  <c r="K81" i="30" s="1"/>
  <c r="Q81" i="57"/>
  <c r="Q81" i="30" s="1"/>
  <c r="O81" i="57"/>
  <c r="O81" i="30" s="1"/>
  <c r="P17" i="24"/>
  <c r="M13" i="57"/>
  <c r="S17" i="56"/>
  <c r="S50" i="29"/>
  <c r="P13" i="57"/>
  <c r="O17" i="24"/>
  <c r="L17" i="56"/>
  <c r="L50" i="29"/>
  <c r="P13" i="41"/>
  <c r="K13" i="29"/>
  <c r="J13" i="57"/>
  <c r="J112" i="57"/>
  <c r="J112" i="30" s="1"/>
  <c r="R112" i="57"/>
  <c r="R112" i="30" s="1"/>
  <c r="S112" i="57"/>
  <c r="S112" i="30" s="1"/>
  <c r="K112" i="57"/>
  <c r="K112" i="30" s="1"/>
  <c r="M112" i="57"/>
  <c r="M112" i="30" s="1"/>
  <c r="N112" i="57"/>
  <c r="N112" i="30" s="1"/>
  <c r="L112" i="57"/>
  <c r="L112" i="30" s="1"/>
  <c r="P112" i="57"/>
  <c r="P112" i="30" s="1"/>
  <c r="O112" i="57"/>
  <c r="O112" i="30" s="1"/>
  <c r="Q112" i="57"/>
  <c r="Q112" i="30" s="1"/>
  <c r="R13" i="57"/>
  <c r="N17" i="24"/>
  <c r="M50" i="29"/>
  <c r="M17" i="56"/>
  <c r="L13" i="41"/>
  <c r="J17" i="24"/>
  <c r="L17" i="24"/>
  <c r="E3" i="76"/>
  <c r="G81" i="94"/>
  <c r="G122" i="94"/>
  <c r="T114" i="94"/>
  <c r="I103" i="94"/>
  <c r="G72" i="94"/>
  <c r="H72" i="94"/>
  <c r="T81" i="94"/>
  <c r="T67" i="94"/>
  <c r="H103" i="94"/>
  <c r="T83" i="94"/>
  <c r="T86" i="94"/>
  <c r="T87" i="94"/>
  <c r="T77" i="94"/>
  <c r="T89" i="94"/>
  <c r="T68" i="94"/>
  <c r="T78" i="94"/>
  <c r="T103" i="94"/>
  <c r="T70" i="94"/>
  <c r="G106" i="94"/>
  <c r="T75" i="94"/>
  <c r="T90" i="94"/>
  <c r="G103" i="94"/>
  <c r="G110" i="94"/>
  <c r="T99" i="94"/>
  <c r="T79" i="94"/>
  <c r="T80" i="94"/>
  <c r="T91" i="94"/>
  <c r="T71" i="94"/>
  <c r="T85" i="94"/>
  <c r="T84" i="94"/>
  <c r="I88" i="94"/>
  <c r="G84" i="94"/>
  <c r="T74" i="94"/>
  <c r="T69" i="94"/>
  <c r="T76" i="94"/>
  <c r="I72" i="94"/>
  <c r="G104" i="94"/>
  <c r="T82" i="94"/>
  <c r="T73" i="94"/>
  <c r="T88" i="94"/>
  <c r="T72" i="94"/>
  <c r="F17" i="56"/>
  <c r="I23" i="23"/>
  <c r="S124" i="47"/>
  <c r="S124" i="99" s="1"/>
  <c r="S125" i="99" s="1"/>
  <c r="T106" i="94"/>
  <c r="T119" i="94"/>
  <c r="T111" i="94"/>
  <c r="T121" i="94"/>
  <c r="T104" i="94"/>
  <c r="G100" i="94"/>
  <c r="G124" i="47"/>
  <c r="G124" i="99" s="1"/>
  <c r="G125" i="99" s="1"/>
  <c r="T113" i="94"/>
  <c r="T118" i="94"/>
  <c r="T98" i="94"/>
  <c r="G115" i="94"/>
  <c r="T102" i="94"/>
  <c r="G116" i="94"/>
  <c r="E3" i="77"/>
  <c r="T105" i="94"/>
  <c r="T110" i="94"/>
  <c r="T116" i="94"/>
  <c r="I125" i="47"/>
  <c r="T122" i="94"/>
  <c r="T120" i="94"/>
  <c r="T117" i="94"/>
  <c r="T108" i="94"/>
  <c r="T115" i="94"/>
  <c r="T112" i="94"/>
  <c r="T109" i="94"/>
  <c r="T100" i="94"/>
  <c r="G119" i="94"/>
  <c r="T101" i="94"/>
  <c r="H13" i="57"/>
  <c r="H23" i="56"/>
  <c r="H23" i="57"/>
  <c r="E13" i="57"/>
  <c r="S17" i="24"/>
  <c r="E17" i="56"/>
  <c r="I13" i="57"/>
  <c r="G13" i="57"/>
  <c r="E17" i="24"/>
  <c r="I17" i="56"/>
  <c r="H23" i="24"/>
  <c r="G17" i="24"/>
  <c r="F13" i="57"/>
  <c r="I17" i="24"/>
  <c r="H17" i="24"/>
  <c r="H17" i="56"/>
  <c r="G17" i="56"/>
  <c r="F17" i="24"/>
  <c r="G83" i="94"/>
  <c r="H75" i="94"/>
  <c r="G88" i="94"/>
  <c r="I81" i="94"/>
  <c r="G85" i="94"/>
  <c r="G75" i="94"/>
  <c r="G67" i="94"/>
  <c r="G73" i="94"/>
  <c r="G91" i="94"/>
  <c r="G70" i="94"/>
  <c r="G90" i="94"/>
  <c r="G74" i="94"/>
  <c r="G68" i="94"/>
  <c r="G78" i="94"/>
  <c r="F93" i="47"/>
  <c r="F93" i="99" s="1"/>
  <c r="F94" i="99" s="1"/>
  <c r="G118" i="94"/>
  <c r="G82" i="94"/>
  <c r="G76" i="94"/>
  <c r="G86" i="94"/>
  <c r="D3" i="76"/>
  <c r="H73" i="94"/>
  <c r="G69" i="94"/>
  <c r="H115" i="94"/>
  <c r="G71" i="94"/>
  <c r="G80" i="94"/>
  <c r="G77" i="94"/>
  <c r="G79" i="94"/>
  <c r="H77" i="94"/>
  <c r="G89" i="94"/>
  <c r="H83" i="94"/>
  <c r="H68" i="94"/>
  <c r="H67" i="94"/>
  <c r="G3" i="76"/>
  <c r="G113" i="94"/>
  <c r="G107" i="94"/>
  <c r="G102" i="94"/>
  <c r="D3" i="77"/>
  <c r="F124" i="47"/>
  <c r="F124" i="99" s="1"/>
  <c r="F125" i="99" s="1"/>
  <c r="H76" i="94"/>
  <c r="I75" i="94"/>
  <c r="G114" i="94"/>
  <c r="G108" i="94"/>
  <c r="G112" i="94"/>
  <c r="H119" i="94"/>
  <c r="H84" i="94"/>
  <c r="G121" i="94"/>
  <c r="G98" i="94"/>
  <c r="G109" i="94"/>
  <c r="G120" i="94"/>
  <c r="G101" i="94"/>
  <c r="G111" i="94"/>
  <c r="H91" i="94"/>
  <c r="G105" i="94"/>
  <c r="G99" i="94"/>
  <c r="G117" i="94"/>
  <c r="I56" i="24"/>
  <c r="I56" i="56"/>
  <c r="I56" i="57"/>
  <c r="I76" i="94"/>
  <c r="I118" i="56"/>
  <c r="I118" i="29" s="1"/>
  <c r="I118" i="24"/>
  <c r="I118" i="41" s="1"/>
  <c r="I118" i="57"/>
  <c r="I70" i="94"/>
  <c r="I86" i="94"/>
  <c r="G87" i="94"/>
  <c r="I87" i="24"/>
  <c r="I87" i="56"/>
  <c r="I87" i="57"/>
  <c r="H116" i="94"/>
  <c r="I107" i="94"/>
  <c r="H99" i="94"/>
  <c r="H121" i="94"/>
  <c r="H100" i="94"/>
  <c r="H98" i="94"/>
  <c r="H110" i="94"/>
  <c r="H107" i="94"/>
  <c r="AJ11" i="68"/>
  <c r="F4" i="74" s="1"/>
  <c r="AI12" i="68"/>
  <c r="E5" i="74" s="1"/>
  <c r="H111" i="94"/>
  <c r="I79" i="94"/>
  <c r="H85" i="94"/>
  <c r="I91" i="94"/>
  <c r="H69" i="94"/>
  <c r="I73" i="94"/>
  <c r="I102" i="94"/>
  <c r="I114" i="94"/>
  <c r="H87" i="94"/>
  <c r="I10" i="68"/>
  <c r="I106" i="94"/>
  <c r="I87" i="94"/>
  <c r="I118" i="94"/>
  <c r="H81" i="94"/>
  <c r="I90" i="94"/>
  <c r="H104" i="94"/>
  <c r="H120" i="94"/>
  <c r="I122" i="94"/>
  <c r="H106" i="94"/>
  <c r="I119" i="94"/>
  <c r="I112" i="94"/>
  <c r="I108" i="94"/>
  <c r="I121" i="94"/>
  <c r="H90" i="94"/>
  <c r="I83" i="94"/>
  <c r="I78" i="94"/>
  <c r="H112" i="94"/>
  <c r="H108" i="94"/>
  <c r="I101" i="94"/>
  <c r="I100" i="94"/>
  <c r="H118" i="94"/>
  <c r="T77" i="57"/>
  <c r="U77" i="57"/>
  <c r="U81" i="56"/>
  <c r="U81" i="24"/>
  <c r="U50" i="24"/>
  <c r="T112" i="56"/>
  <c r="T81" i="56"/>
  <c r="U112" i="56"/>
  <c r="U13" i="56"/>
  <c r="U108" i="57"/>
  <c r="U46" i="57"/>
  <c r="T46" i="57"/>
  <c r="T13" i="56"/>
  <c r="U50" i="56"/>
  <c r="T112" i="24"/>
  <c r="E50" i="57"/>
  <c r="I50" i="57"/>
  <c r="F50" i="57"/>
  <c r="H50" i="57"/>
  <c r="G50" i="57"/>
  <c r="T50" i="56"/>
  <c r="U112" i="24"/>
  <c r="T50" i="24"/>
  <c r="G112" i="57"/>
  <c r="E112" i="57"/>
  <c r="F112" i="57"/>
  <c r="H112" i="57"/>
  <c r="I112" i="57"/>
  <c r="I112" i="30" s="1"/>
  <c r="T81" i="24"/>
  <c r="G81" i="57"/>
  <c r="I81" i="57"/>
  <c r="E81" i="57"/>
  <c r="H81" i="57"/>
  <c r="F81" i="57"/>
  <c r="U13" i="24"/>
  <c r="T108" i="57"/>
  <c r="T13" i="24"/>
  <c r="AH13" i="68"/>
  <c r="D6" i="74" s="1"/>
  <c r="AW13" i="68"/>
  <c r="AK13" i="68"/>
  <c r="G6" i="74" s="1"/>
  <c r="AZ13" i="68"/>
  <c r="H70" i="94"/>
  <c r="H78" i="94"/>
  <c r="H86" i="94"/>
  <c r="I67" i="94"/>
  <c r="I80" i="94"/>
  <c r="I69" i="94"/>
  <c r="H101" i="94"/>
  <c r="H113" i="94"/>
  <c r="I109" i="94"/>
  <c r="I98" i="94"/>
  <c r="I104" i="94"/>
  <c r="AY13" i="68"/>
  <c r="AI13" i="68"/>
  <c r="E6" i="74" s="1"/>
  <c r="AX13" i="68"/>
  <c r="H71" i="94"/>
  <c r="H79" i="94"/>
  <c r="H88" i="94"/>
  <c r="I74" i="94"/>
  <c r="I89" i="94"/>
  <c r="I77" i="94"/>
  <c r="H102" i="94"/>
  <c r="H114" i="94"/>
  <c r="H122" i="94"/>
  <c r="I117" i="94"/>
  <c r="I105" i="94"/>
  <c r="I111" i="94"/>
  <c r="H80" i="94"/>
  <c r="H89" i="94"/>
  <c r="I68" i="94"/>
  <c r="I82" i="94"/>
  <c r="I71" i="94"/>
  <c r="I85" i="94"/>
  <c r="I116" i="94"/>
  <c r="I99" i="94"/>
  <c r="I113" i="94"/>
  <c r="I120" i="94"/>
  <c r="H74" i="94"/>
  <c r="H82" i="94"/>
  <c r="I84" i="94"/>
  <c r="H105" i="94"/>
  <c r="H117" i="94"/>
  <c r="H109" i="94"/>
  <c r="I110" i="94"/>
  <c r="I115" i="94"/>
  <c r="K10" i="68"/>
  <c r="AK12" i="68"/>
  <c r="G5" i="74" s="1"/>
  <c r="AY12" i="68"/>
  <c r="AX12" i="68"/>
  <c r="AH11" i="68"/>
  <c r="D4" i="74" s="1"/>
  <c r="H124" i="47"/>
  <c r="H124" i="99" s="1"/>
  <c r="H125" i="99" s="1"/>
  <c r="F3" i="77"/>
  <c r="AW12" i="68"/>
  <c r="AH12" i="68"/>
  <c r="D5" i="74" s="1"/>
  <c r="BA3" i="68"/>
  <c r="J29" i="94" s="1"/>
  <c r="N10" i="68"/>
  <c r="L10" i="68"/>
  <c r="AZ3" i="68"/>
  <c r="I29" i="94" s="1"/>
  <c r="AK11" i="68"/>
  <c r="G4" i="74" s="1"/>
  <c r="AY3" i="68"/>
  <c r="H29" i="94" s="1"/>
  <c r="H93" i="47"/>
  <c r="H93" i="99" s="1"/>
  <c r="H94" i="99" s="1"/>
  <c r="F3" i="76"/>
  <c r="J10" i="68"/>
  <c r="AZ11" i="68"/>
  <c r="AX3" i="68"/>
  <c r="G29" i="94" s="1"/>
  <c r="H10" i="68"/>
  <c r="AY11" i="68"/>
  <c r="G10" i="68"/>
  <c r="AI11" i="68"/>
  <c r="E4" i="74" s="1"/>
  <c r="AW3" i="68"/>
  <c r="F29" i="94" s="1"/>
  <c r="F10" i="68"/>
  <c r="AX11" i="68"/>
  <c r="E10" i="68"/>
  <c r="AW11" i="68"/>
  <c r="AH3" i="68"/>
  <c r="AI3" i="68"/>
  <c r="AK3" i="68"/>
  <c r="AJ3" i="68"/>
  <c r="M10" i="68"/>
  <c r="D71" i="85" l="1"/>
  <c r="D78" i="85"/>
  <c r="D74" i="85"/>
  <c r="D58" i="77"/>
  <c r="D80" i="85"/>
  <c r="D76" i="85"/>
  <c r="D72" i="85"/>
  <c r="J46" i="41"/>
  <c r="D73" i="84"/>
  <c r="D50" i="74"/>
  <c r="D46" i="74"/>
  <c r="D57" i="74"/>
  <c r="D83" i="84"/>
  <c r="D48" i="74"/>
  <c r="D78" i="84"/>
  <c r="D71" i="84"/>
  <c r="D45" i="74"/>
  <c r="D52" i="74"/>
  <c r="D74" i="84"/>
  <c r="D54" i="74"/>
  <c r="S50" i="30"/>
  <c r="I118" i="30"/>
  <c r="P17" i="29"/>
  <c r="P50" i="30"/>
  <c r="P17" i="30" s="1"/>
  <c r="L17" i="29"/>
  <c r="L50" i="30"/>
  <c r="L17" i="30" s="1"/>
  <c r="N17" i="29"/>
  <c r="N50" i="30"/>
  <c r="N17" i="30" s="1"/>
  <c r="O17" i="29"/>
  <c r="O50" i="30"/>
  <c r="O17" i="30" s="1"/>
  <c r="K17" i="29"/>
  <c r="K50" i="30"/>
  <c r="K17" i="30" s="1"/>
  <c r="Q17" i="29"/>
  <c r="Q50" i="30"/>
  <c r="Q17" i="30" s="1"/>
  <c r="R17" i="29"/>
  <c r="R50" i="30"/>
  <c r="R17" i="30" s="1"/>
  <c r="M17" i="29"/>
  <c r="M50" i="30"/>
  <c r="M17" i="30" s="1"/>
  <c r="J17" i="29"/>
  <c r="J50" i="30"/>
  <c r="J17" i="30" s="1"/>
  <c r="K92" i="94"/>
  <c r="K94" i="94" s="1"/>
  <c r="K123" i="94"/>
  <c r="K125" i="94" s="1"/>
  <c r="BB10" i="68"/>
  <c r="M45" i="94"/>
  <c r="M12" i="94" s="1"/>
  <c r="M57" i="94"/>
  <c r="M24" i="94" s="1"/>
  <c r="M56" i="94"/>
  <c r="M23" i="94" s="1"/>
  <c r="M50" i="94"/>
  <c r="M17" i="94" s="1"/>
  <c r="M60" i="94"/>
  <c r="M27" i="94" s="1"/>
  <c r="M47" i="94"/>
  <c r="M14" i="94" s="1"/>
  <c r="M53" i="94"/>
  <c r="M20" i="94" s="1"/>
  <c r="M44" i="94"/>
  <c r="M11" i="94" s="1"/>
  <c r="M55" i="94"/>
  <c r="M22" i="94" s="1"/>
  <c r="M37" i="94"/>
  <c r="M4" i="94" s="1"/>
  <c r="M52" i="94"/>
  <c r="M19" i="94" s="1"/>
  <c r="M48" i="94"/>
  <c r="M15" i="94" s="1"/>
  <c r="M38" i="94"/>
  <c r="M5" i="94" s="1"/>
  <c r="M49" i="94"/>
  <c r="M16" i="94" s="1"/>
  <c r="M40" i="94"/>
  <c r="M7" i="94" s="1"/>
  <c r="M42" i="94"/>
  <c r="M9" i="94" s="1"/>
  <c r="M54" i="94"/>
  <c r="M21" i="94" s="1"/>
  <c r="M59" i="94"/>
  <c r="M26" i="94" s="1"/>
  <c r="M46" i="94"/>
  <c r="M13" i="94" s="1"/>
  <c r="M43" i="94"/>
  <c r="M10" i="94" s="1"/>
  <c r="M51" i="94"/>
  <c r="M18" i="94" s="1"/>
  <c r="M39" i="94"/>
  <c r="M6" i="94" s="1"/>
  <c r="M41" i="94"/>
  <c r="M8" i="94" s="1"/>
  <c r="M58" i="94"/>
  <c r="M25" i="94" s="1"/>
  <c r="M36" i="94"/>
  <c r="BA10" i="68"/>
  <c r="H21" i="76"/>
  <c r="H20" i="76"/>
  <c r="AL10" i="68"/>
  <c r="K39" i="94" s="1"/>
  <c r="K6" i="94" s="1"/>
  <c r="L51" i="94"/>
  <c r="L18" i="94" s="1"/>
  <c r="L50" i="94"/>
  <c r="L17" i="94" s="1"/>
  <c r="L36" i="94"/>
  <c r="L41" i="94"/>
  <c r="L8" i="94" s="1"/>
  <c r="L58" i="94"/>
  <c r="L25" i="94" s="1"/>
  <c r="L56" i="94"/>
  <c r="L23" i="94" s="1"/>
  <c r="L60" i="94"/>
  <c r="L27" i="94" s="1"/>
  <c r="L55" i="94"/>
  <c r="L22" i="94" s="1"/>
  <c r="L38" i="94"/>
  <c r="L5" i="94" s="1"/>
  <c r="L45" i="94"/>
  <c r="L12" i="94" s="1"/>
  <c r="L40" i="94"/>
  <c r="L7" i="94" s="1"/>
  <c r="L46" i="94"/>
  <c r="L13" i="94" s="1"/>
  <c r="L44" i="94"/>
  <c r="L11" i="94" s="1"/>
  <c r="L42" i="94"/>
  <c r="L9" i="94" s="1"/>
  <c r="L54" i="94"/>
  <c r="L21" i="94" s="1"/>
  <c r="L43" i="94"/>
  <c r="L10" i="94" s="1"/>
  <c r="L53" i="94"/>
  <c r="L20" i="94" s="1"/>
  <c r="L48" i="94"/>
  <c r="L15" i="94" s="1"/>
  <c r="L49" i="94"/>
  <c r="L16" i="94" s="1"/>
  <c r="L39" i="94"/>
  <c r="L6" i="94" s="1"/>
  <c r="L57" i="94"/>
  <c r="L24" i="94" s="1"/>
  <c r="L52" i="94"/>
  <c r="L19" i="94" s="1"/>
  <c r="L37" i="94"/>
  <c r="L4" i="94" s="1"/>
  <c r="L59" i="94"/>
  <c r="L26" i="94" s="1"/>
  <c r="L47" i="94"/>
  <c r="L14" i="94" s="1"/>
  <c r="G20" i="77"/>
  <c r="G21" i="77"/>
  <c r="J8" i="29"/>
  <c r="J56" i="29"/>
  <c r="J46" i="29"/>
  <c r="J124" i="24"/>
  <c r="J124" i="23"/>
  <c r="J125" i="23" s="1"/>
  <c r="J124" i="20"/>
  <c r="J125" i="20" s="1"/>
  <c r="J125" i="47"/>
  <c r="J124" i="56"/>
  <c r="J124" i="57"/>
  <c r="H20" i="77"/>
  <c r="H21" i="77"/>
  <c r="J94" i="47"/>
  <c r="J93" i="56"/>
  <c r="J93" i="57"/>
  <c r="J93" i="24"/>
  <c r="J93" i="23"/>
  <c r="J94" i="23" s="1"/>
  <c r="J93" i="20"/>
  <c r="J94" i="20" s="1"/>
  <c r="H40" i="74"/>
  <c r="H39" i="74"/>
  <c r="J41" i="41"/>
  <c r="J41" i="30" s="1"/>
  <c r="J56" i="41"/>
  <c r="S124" i="20"/>
  <c r="S124" i="23"/>
  <c r="S125" i="23" s="1"/>
  <c r="S124" i="57"/>
  <c r="S124" i="56"/>
  <c r="S124" i="24"/>
  <c r="T17" i="95"/>
  <c r="M17" i="96"/>
  <c r="T18" i="95"/>
  <c r="M18" i="96"/>
  <c r="L28" i="96"/>
  <c r="L30" i="96" s="1"/>
  <c r="M16" i="96"/>
  <c r="T16" i="95"/>
  <c r="M25" i="96"/>
  <c r="T13" i="95"/>
  <c r="M13" i="96"/>
  <c r="M5" i="96"/>
  <c r="M6" i="96"/>
  <c r="M7" i="96"/>
  <c r="M23" i="96"/>
  <c r="T11" i="95"/>
  <c r="M11" i="96"/>
  <c r="M4" i="96"/>
  <c r="M14" i="96"/>
  <c r="T14" i="95"/>
  <c r="M19" i="96"/>
  <c r="M26" i="96"/>
  <c r="M15" i="96"/>
  <c r="T15" i="95"/>
  <c r="T3" i="95"/>
  <c r="M3" i="96"/>
  <c r="M24" i="96"/>
  <c r="T12" i="95"/>
  <c r="M12" i="96"/>
  <c r="N17" i="57"/>
  <c r="L17" i="41"/>
  <c r="K17" i="41"/>
  <c r="P17" i="57"/>
  <c r="O17" i="41"/>
  <c r="M17" i="41"/>
  <c r="Q17" i="41"/>
  <c r="S17" i="57"/>
  <c r="J17" i="41"/>
  <c r="N17" i="41"/>
  <c r="O17" i="57"/>
  <c r="R17" i="41"/>
  <c r="R17" i="57"/>
  <c r="L17" i="57"/>
  <c r="J17" i="57"/>
  <c r="Q17" i="57"/>
  <c r="P17" i="41"/>
  <c r="K17" i="57"/>
  <c r="M17" i="57"/>
  <c r="F29" i="47"/>
  <c r="F29" i="96"/>
  <c r="I23" i="57"/>
  <c r="I29" i="96"/>
  <c r="I29" i="47"/>
  <c r="H29" i="47"/>
  <c r="H29" i="96"/>
  <c r="S125" i="47"/>
  <c r="G29" i="47"/>
  <c r="G29" i="96"/>
  <c r="S23" i="23"/>
  <c r="I17" i="57"/>
  <c r="F17" i="57"/>
  <c r="E17" i="57"/>
  <c r="I23" i="56"/>
  <c r="I23" i="24"/>
  <c r="G17" i="57"/>
  <c r="H17" i="57"/>
  <c r="G92" i="94"/>
  <c r="G94" i="94" s="1"/>
  <c r="G123" i="94"/>
  <c r="G125" i="94" s="1"/>
  <c r="J123" i="94"/>
  <c r="J125" i="94" s="1"/>
  <c r="T123" i="94"/>
  <c r="T125" i="94" s="1"/>
  <c r="T17" i="56"/>
  <c r="T13" i="57"/>
  <c r="U13" i="57"/>
  <c r="U17" i="56"/>
  <c r="T17" i="24"/>
  <c r="U17" i="24"/>
  <c r="U112" i="57"/>
  <c r="T81" i="57"/>
  <c r="I123" i="94"/>
  <c r="I125" i="94" s="1"/>
  <c r="U50" i="57"/>
  <c r="T50" i="57"/>
  <c r="I92" i="94"/>
  <c r="I94" i="94" s="1"/>
  <c r="U81" i="57"/>
  <c r="T112" i="57"/>
  <c r="H123" i="94"/>
  <c r="H125" i="94" s="1"/>
  <c r="H92" i="94"/>
  <c r="H94" i="94" s="1"/>
  <c r="J92" i="94"/>
  <c r="J94" i="94" s="1"/>
  <c r="AK10" i="68"/>
  <c r="J49" i="94" s="1"/>
  <c r="AH10" i="68"/>
  <c r="F62" i="47" s="1"/>
  <c r="AW10" i="68"/>
  <c r="AI10" i="68"/>
  <c r="T92" i="94"/>
  <c r="T94" i="94" s="1"/>
  <c r="S62" i="47"/>
  <c r="S62" i="99" s="1"/>
  <c r="S63" i="99" s="1"/>
  <c r="J62" i="94"/>
  <c r="AZ10" i="68"/>
  <c r="AJ10" i="68"/>
  <c r="I41" i="94" s="1"/>
  <c r="I8" i="94" s="1"/>
  <c r="AY10" i="68"/>
  <c r="AX10" i="68"/>
  <c r="D66" i="74"/>
  <c r="D67" i="74" s="1"/>
  <c r="B122" i="30"/>
  <c r="B121" i="30"/>
  <c r="B120" i="30"/>
  <c r="B119" i="30"/>
  <c r="B116" i="30"/>
  <c r="B115" i="30"/>
  <c r="B114" i="30"/>
  <c r="D113" i="30"/>
  <c r="B110" i="30"/>
  <c r="B106" i="30"/>
  <c r="B105" i="30"/>
  <c r="B102" i="30"/>
  <c r="B101" i="30"/>
  <c r="B100" i="30"/>
  <c r="D99" i="30"/>
  <c r="D98" i="30"/>
  <c r="B98" i="30"/>
  <c r="D96" i="30"/>
  <c r="B91" i="30"/>
  <c r="B90" i="30"/>
  <c r="B89" i="30"/>
  <c r="B88" i="30"/>
  <c r="B85" i="30"/>
  <c r="B84" i="30"/>
  <c r="B83" i="30"/>
  <c r="D82" i="30"/>
  <c r="B79" i="30"/>
  <c r="B75" i="30"/>
  <c r="B74" i="30"/>
  <c r="B71" i="30"/>
  <c r="B70" i="30"/>
  <c r="B69" i="30"/>
  <c r="D68" i="30"/>
  <c r="D67" i="30"/>
  <c r="B67" i="30"/>
  <c r="D65" i="30"/>
  <c r="B60" i="30"/>
  <c r="B59" i="30"/>
  <c r="B58" i="30"/>
  <c r="B57" i="30"/>
  <c r="B54" i="30"/>
  <c r="B53" i="30"/>
  <c r="B52" i="30"/>
  <c r="D51" i="30"/>
  <c r="B48" i="30"/>
  <c r="B44" i="30"/>
  <c r="B43" i="30"/>
  <c r="B40" i="30"/>
  <c r="B39" i="30"/>
  <c r="B38" i="30"/>
  <c r="D37" i="30"/>
  <c r="D36" i="30"/>
  <c r="B36" i="30"/>
  <c r="D34" i="30"/>
  <c r="D1" i="30"/>
  <c r="B122" i="29"/>
  <c r="B121" i="29"/>
  <c r="B120" i="29"/>
  <c r="B119" i="29"/>
  <c r="B116" i="29"/>
  <c r="B115" i="29"/>
  <c r="B114" i="29"/>
  <c r="D113" i="29"/>
  <c r="B110" i="29"/>
  <c r="B106" i="29"/>
  <c r="B105" i="29"/>
  <c r="B102" i="29"/>
  <c r="B101" i="29"/>
  <c r="B100" i="29"/>
  <c r="D99" i="29"/>
  <c r="D98" i="29"/>
  <c r="B98" i="29"/>
  <c r="D96" i="29"/>
  <c r="B91" i="29"/>
  <c r="B90" i="29"/>
  <c r="B89" i="29"/>
  <c r="B88" i="29"/>
  <c r="B85" i="29"/>
  <c r="B84" i="29"/>
  <c r="B83" i="29"/>
  <c r="D82" i="29"/>
  <c r="B79" i="29"/>
  <c r="B75" i="29"/>
  <c r="B74" i="29"/>
  <c r="B71" i="29"/>
  <c r="B70" i="29"/>
  <c r="B69" i="29"/>
  <c r="D68" i="29"/>
  <c r="D67" i="29"/>
  <c r="B67" i="29"/>
  <c r="D65" i="29"/>
  <c r="D34" i="29"/>
  <c r="D1" i="29"/>
  <c r="B60" i="29"/>
  <c r="B59" i="29"/>
  <c r="B58" i="29"/>
  <c r="B57" i="29"/>
  <c r="B54" i="29"/>
  <c r="B53" i="29"/>
  <c r="B52" i="29"/>
  <c r="D51" i="29"/>
  <c r="B48" i="29"/>
  <c r="B44" i="29"/>
  <c r="B43" i="29"/>
  <c r="B40" i="29"/>
  <c r="B39" i="29"/>
  <c r="B38" i="29"/>
  <c r="D37" i="29"/>
  <c r="D36" i="29"/>
  <c r="B36" i="29"/>
  <c r="B122" i="41"/>
  <c r="B121" i="41"/>
  <c r="B120" i="41"/>
  <c r="B119" i="41"/>
  <c r="B116" i="41"/>
  <c r="B115" i="41"/>
  <c r="B114" i="41"/>
  <c r="D113" i="41"/>
  <c r="B110" i="41"/>
  <c r="B106" i="41"/>
  <c r="B105" i="41"/>
  <c r="B102" i="41"/>
  <c r="B101" i="41"/>
  <c r="B100" i="41"/>
  <c r="D99" i="41"/>
  <c r="D98" i="41"/>
  <c r="B98" i="41"/>
  <c r="D96" i="41"/>
  <c r="B91" i="41"/>
  <c r="B90" i="41"/>
  <c r="B89" i="41"/>
  <c r="B88" i="41"/>
  <c r="B85" i="41"/>
  <c r="B84" i="41"/>
  <c r="B83" i="41"/>
  <c r="D82" i="41"/>
  <c r="B79" i="41"/>
  <c r="B75" i="41"/>
  <c r="B74" i="41"/>
  <c r="B71" i="41"/>
  <c r="B70" i="41"/>
  <c r="B69" i="41"/>
  <c r="D68" i="41"/>
  <c r="D67" i="41"/>
  <c r="B67" i="41"/>
  <c r="D65" i="41"/>
  <c r="D1" i="41"/>
  <c r="D34" i="41"/>
  <c r="B60" i="41"/>
  <c r="B59" i="41"/>
  <c r="B58" i="41"/>
  <c r="B57" i="41"/>
  <c r="B54" i="41"/>
  <c r="B53" i="41"/>
  <c r="B52" i="41"/>
  <c r="D51" i="41"/>
  <c r="B48" i="41"/>
  <c r="B44" i="41"/>
  <c r="B43" i="41"/>
  <c r="B40" i="41"/>
  <c r="B39" i="41"/>
  <c r="B38" i="41"/>
  <c r="D37" i="41"/>
  <c r="D36" i="41"/>
  <c r="B36" i="41"/>
  <c r="B1" i="77"/>
  <c r="F58" i="77"/>
  <c r="E58" i="77"/>
  <c r="C58" i="77"/>
  <c r="F38" i="77"/>
  <c r="C38" i="77"/>
  <c r="AV6" i="68"/>
  <c r="AV5" i="68"/>
  <c r="AV4" i="68"/>
  <c r="G66" i="76"/>
  <c r="G67" i="76" s="1"/>
  <c r="F66" i="76"/>
  <c r="F67" i="76" s="1"/>
  <c r="E66" i="76"/>
  <c r="E67" i="76" s="1"/>
  <c r="D66" i="76"/>
  <c r="D67" i="76" s="1"/>
  <c r="C66" i="76"/>
  <c r="C67" i="76" s="1"/>
  <c r="B1" i="76"/>
  <c r="G58" i="76"/>
  <c r="F58" i="76"/>
  <c r="F59" i="76" s="1"/>
  <c r="E58" i="76"/>
  <c r="C58" i="76"/>
  <c r="G38" i="76"/>
  <c r="F38" i="76"/>
  <c r="E38" i="76"/>
  <c r="C38" i="76"/>
  <c r="B1" i="74"/>
  <c r="B122" i="57"/>
  <c r="B121" i="57"/>
  <c r="B120" i="57"/>
  <c r="B119" i="57"/>
  <c r="B116" i="57"/>
  <c r="B115" i="57"/>
  <c r="B114" i="57"/>
  <c r="D113" i="57"/>
  <c r="B110" i="57"/>
  <c r="B106" i="57"/>
  <c r="B105" i="57"/>
  <c r="D104" i="57"/>
  <c r="B102" i="57"/>
  <c r="B101" i="57"/>
  <c r="B100" i="57"/>
  <c r="D99" i="57"/>
  <c r="D98" i="57"/>
  <c r="B98" i="57"/>
  <c r="D96" i="57"/>
  <c r="B91" i="57"/>
  <c r="B90" i="57"/>
  <c r="B89" i="57"/>
  <c r="B88" i="57"/>
  <c r="B85" i="57"/>
  <c r="B84" i="57"/>
  <c r="B83" i="57"/>
  <c r="D82" i="57"/>
  <c r="B79" i="57"/>
  <c r="B75" i="57"/>
  <c r="B74" i="57"/>
  <c r="B71" i="57"/>
  <c r="B70" i="57"/>
  <c r="B69" i="57"/>
  <c r="D68" i="57"/>
  <c r="D67" i="57"/>
  <c r="B67" i="57"/>
  <c r="D65" i="57"/>
  <c r="D1" i="57"/>
  <c r="D34" i="57"/>
  <c r="B60" i="57"/>
  <c r="B59" i="57"/>
  <c r="B58" i="57"/>
  <c r="B57" i="57"/>
  <c r="B54" i="57"/>
  <c r="B53" i="57"/>
  <c r="B52" i="57"/>
  <c r="D51" i="57"/>
  <c r="B48" i="57"/>
  <c r="B44" i="57"/>
  <c r="B43" i="57"/>
  <c r="B40" i="57"/>
  <c r="B39" i="57"/>
  <c r="B38" i="57"/>
  <c r="D37" i="57"/>
  <c r="D36" i="57"/>
  <c r="B36" i="57"/>
  <c r="D18" i="57"/>
  <c r="B122" i="56"/>
  <c r="B121" i="56"/>
  <c r="B120" i="56"/>
  <c r="B119" i="56"/>
  <c r="B116" i="56"/>
  <c r="B115" i="56"/>
  <c r="B114" i="56"/>
  <c r="D113" i="56"/>
  <c r="B110" i="56"/>
  <c r="B106" i="56"/>
  <c r="B105" i="56"/>
  <c r="B102" i="56"/>
  <c r="B101" i="56"/>
  <c r="B100" i="56"/>
  <c r="D99" i="56"/>
  <c r="D98" i="56"/>
  <c r="B98" i="56"/>
  <c r="D96" i="56"/>
  <c r="B91" i="56"/>
  <c r="B90" i="56"/>
  <c r="B89" i="56"/>
  <c r="B88" i="56"/>
  <c r="B85" i="56"/>
  <c r="B84" i="56"/>
  <c r="B83" i="56"/>
  <c r="D82" i="56"/>
  <c r="B79" i="56"/>
  <c r="B75" i="56"/>
  <c r="B74" i="56"/>
  <c r="B70" i="56"/>
  <c r="B69" i="56"/>
  <c r="D68" i="56"/>
  <c r="D67" i="56"/>
  <c r="B67" i="56"/>
  <c r="D65" i="56"/>
  <c r="D1" i="56"/>
  <c r="D34" i="56"/>
  <c r="B60" i="56"/>
  <c r="B59" i="56"/>
  <c r="B58" i="56"/>
  <c r="B57" i="56"/>
  <c r="B54" i="56"/>
  <c r="B53" i="56"/>
  <c r="B52" i="56"/>
  <c r="D51" i="56"/>
  <c r="B48" i="56"/>
  <c r="B44" i="56"/>
  <c r="B43" i="56"/>
  <c r="B40" i="56"/>
  <c r="B39" i="56"/>
  <c r="B38" i="56"/>
  <c r="D37" i="56"/>
  <c r="D36" i="56"/>
  <c r="B36" i="56"/>
  <c r="D18" i="56"/>
  <c r="B122" i="24"/>
  <c r="B121" i="24"/>
  <c r="B120" i="24"/>
  <c r="B119" i="24"/>
  <c r="B116" i="24"/>
  <c r="B115" i="24"/>
  <c r="B114" i="24"/>
  <c r="D113" i="24"/>
  <c r="B110" i="24"/>
  <c r="B106" i="24"/>
  <c r="B105" i="24"/>
  <c r="B102" i="24"/>
  <c r="B101" i="24"/>
  <c r="B100" i="24"/>
  <c r="D99" i="24"/>
  <c r="D98" i="24"/>
  <c r="B98" i="24"/>
  <c r="D96" i="24"/>
  <c r="B91" i="24"/>
  <c r="B90" i="24"/>
  <c r="B89" i="24"/>
  <c r="B88" i="24"/>
  <c r="B85" i="24"/>
  <c r="B84" i="24"/>
  <c r="B83" i="24"/>
  <c r="D82" i="24"/>
  <c r="B79" i="24"/>
  <c r="B75" i="24"/>
  <c r="B74" i="24"/>
  <c r="B71" i="24"/>
  <c r="B70" i="24"/>
  <c r="B69" i="24"/>
  <c r="D68" i="24"/>
  <c r="D67" i="24"/>
  <c r="B67" i="24"/>
  <c r="D65" i="24"/>
  <c r="D1" i="24"/>
  <c r="D34" i="24"/>
  <c r="B60" i="24"/>
  <c r="B59" i="24"/>
  <c r="B58" i="24"/>
  <c r="B57" i="24"/>
  <c r="B54" i="24"/>
  <c r="B53" i="24"/>
  <c r="B52" i="24"/>
  <c r="D51" i="24"/>
  <c r="B48" i="24"/>
  <c r="B44" i="24"/>
  <c r="B43" i="24"/>
  <c r="B40" i="24"/>
  <c r="B39" i="24"/>
  <c r="B38" i="24"/>
  <c r="D37" i="24"/>
  <c r="D36" i="24"/>
  <c r="B36" i="24"/>
  <c r="X122" i="23"/>
  <c r="V122" i="23"/>
  <c r="B122" i="23"/>
  <c r="X121" i="23"/>
  <c r="V121" i="23"/>
  <c r="B121" i="23"/>
  <c r="X120" i="23"/>
  <c r="V120" i="23"/>
  <c r="B120" i="23"/>
  <c r="X119" i="23"/>
  <c r="V119" i="23"/>
  <c r="B119" i="23"/>
  <c r="X117" i="23"/>
  <c r="V117" i="23"/>
  <c r="X116" i="23"/>
  <c r="V116" i="23"/>
  <c r="B116" i="23"/>
  <c r="X115" i="23"/>
  <c r="V115" i="23"/>
  <c r="B115" i="23"/>
  <c r="X114" i="23"/>
  <c r="V114" i="23"/>
  <c r="B114" i="23"/>
  <c r="D113" i="23"/>
  <c r="B110" i="23"/>
  <c r="X109" i="23"/>
  <c r="V109" i="23"/>
  <c r="X107" i="23"/>
  <c r="V107" i="23"/>
  <c r="X106" i="23"/>
  <c r="V106" i="23"/>
  <c r="B106" i="23"/>
  <c r="X105" i="23"/>
  <c r="V105" i="23"/>
  <c r="B105" i="23"/>
  <c r="X104" i="23"/>
  <c r="V104" i="23"/>
  <c r="X102" i="23"/>
  <c r="V102" i="23"/>
  <c r="B102" i="23"/>
  <c r="X101" i="23"/>
  <c r="V101" i="23"/>
  <c r="B101" i="23"/>
  <c r="X100" i="23"/>
  <c r="V100" i="23"/>
  <c r="B100" i="23"/>
  <c r="X99" i="23"/>
  <c r="V99" i="23"/>
  <c r="D99" i="23"/>
  <c r="X98" i="23"/>
  <c r="V98" i="23"/>
  <c r="D98" i="23"/>
  <c r="B98" i="23"/>
  <c r="D96" i="23"/>
  <c r="X91" i="23"/>
  <c r="V91" i="23"/>
  <c r="B91" i="23"/>
  <c r="X90" i="23"/>
  <c r="V90" i="23"/>
  <c r="B90" i="23"/>
  <c r="X89" i="23"/>
  <c r="V89" i="23"/>
  <c r="B89" i="23"/>
  <c r="X88" i="23"/>
  <c r="V88" i="23"/>
  <c r="B88" i="23"/>
  <c r="X86" i="23"/>
  <c r="V86" i="23"/>
  <c r="X85" i="23"/>
  <c r="V85" i="23"/>
  <c r="B85" i="23"/>
  <c r="X84" i="23"/>
  <c r="V84" i="23"/>
  <c r="B84" i="23"/>
  <c r="X83" i="23"/>
  <c r="V83" i="23"/>
  <c r="B83" i="23"/>
  <c r="D82" i="23"/>
  <c r="B79" i="23"/>
  <c r="X78" i="23"/>
  <c r="V78" i="23"/>
  <c r="X76" i="23"/>
  <c r="V76" i="23"/>
  <c r="X75" i="23"/>
  <c r="V75" i="23"/>
  <c r="B75" i="23"/>
  <c r="X74" i="23"/>
  <c r="V74" i="23"/>
  <c r="B74" i="23"/>
  <c r="X73" i="23"/>
  <c r="V73" i="23"/>
  <c r="X71" i="23"/>
  <c r="V71" i="23"/>
  <c r="B71" i="23"/>
  <c r="X70" i="23"/>
  <c r="V70" i="23"/>
  <c r="B70" i="23"/>
  <c r="X69" i="23"/>
  <c r="V69" i="23"/>
  <c r="B69" i="23"/>
  <c r="X68" i="23"/>
  <c r="V68" i="23"/>
  <c r="D68" i="23"/>
  <c r="X67" i="23"/>
  <c r="V67" i="23"/>
  <c r="D67" i="23"/>
  <c r="B67" i="23"/>
  <c r="D65" i="23"/>
  <c r="D1" i="23"/>
  <c r="D34" i="23"/>
  <c r="X60" i="23"/>
  <c r="V60" i="23"/>
  <c r="B60" i="23"/>
  <c r="X59" i="23"/>
  <c r="V59" i="23"/>
  <c r="B59" i="23"/>
  <c r="X58" i="23"/>
  <c r="V58" i="23"/>
  <c r="B58" i="23"/>
  <c r="X57" i="23"/>
  <c r="V57" i="23"/>
  <c r="B57" i="23"/>
  <c r="X55" i="23"/>
  <c r="V55" i="23"/>
  <c r="X54" i="23"/>
  <c r="V54" i="23"/>
  <c r="B54" i="23"/>
  <c r="X53" i="23"/>
  <c r="V53" i="23"/>
  <c r="B53" i="23"/>
  <c r="X52" i="23"/>
  <c r="V52" i="23"/>
  <c r="B52" i="23"/>
  <c r="D51" i="23"/>
  <c r="B48" i="23"/>
  <c r="X47" i="23"/>
  <c r="V47" i="23"/>
  <c r="X45" i="23"/>
  <c r="V45" i="23"/>
  <c r="X44" i="23"/>
  <c r="V44" i="23"/>
  <c r="B44" i="23"/>
  <c r="X43" i="23"/>
  <c r="V43" i="23"/>
  <c r="B43" i="23"/>
  <c r="X42" i="23"/>
  <c r="V42" i="23"/>
  <c r="X40" i="23"/>
  <c r="V40" i="23"/>
  <c r="B40" i="23"/>
  <c r="X39" i="23"/>
  <c r="V39" i="23"/>
  <c r="B39" i="23"/>
  <c r="X38" i="23"/>
  <c r="V38" i="23"/>
  <c r="B38" i="23"/>
  <c r="X37" i="23"/>
  <c r="V37" i="23"/>
  <c r="D37" i="23"/>
  <c r="X36" i="23"/>
  <c r="V36" i="23"/>
  <c r="D36" i="23"/>
  <c r="B36" i="23"/>
  <c r="D18" i="23"/>
  <c r="D96" i="20"/>
  <c r="D65" i="20"/>
  <c r="D34" i="20"/>
  <c r="D1" i="20"/>
  <c r="S123" i="20"/>
  <c r="I123" i="20"/>
  <c r="H123" i="20"/>
  <c r="G123" i="20"/>
  <c r="F123" i="20"/>
  <c r="E123" i="20"/>
  <c r="X122" i="20"/>
  <c r="V122" i="20"/>
  <c r="U122" i="20"/>
  <c r="T122" i="20"/>
  <c r="B122" i="20"/>
  <c r="X121" i="20"/>
  <c r="V121" i="20"/>
  <c r="U121" i="20"/>
  <c r="T121" i="20"/>
  <c r="B121" i="20"/>
  <c r="X120" i="20"/>
  <c r="V120" i="20"/>
  <c r="U120" i="20"/>
  <c r="T120" i="20"/>
  <c r="B120" i="20"/>
  <c r="X119" i="20"/>
  <c r="V119" i="20"/>
  <c r="U119" i="20"/>
  <c r="T119" i="20"/>
  <c r="B119" i="20"/>
  <c r="X117" i="20"/>
  <c r="V117" i="20"/>
  <c r="U117" i="20"/>
  <c r="T117" i="20"/>
  <c r="X116" i="20"/>
  <c r="V116" i="20"/>
  <c r="U116" i="20"/>
  <c r="T116" i="20"/>
  <c r="B116" i="20"/>
  <c r="X115" i="20"/>
  <c r="V115" i="20"/>
  <c r="U115" i="20"/>
  <c r="T115" i="20"/>
  <c r="B115" i="20"/>
  <c r="X114" i="20"/>
  <c r="V114" i="20"/>
  <c r="U114" i="20"/>
  <c r="T114" i="20"/>
  <c r="B114" i="20"/>
  <c r="U113" i="20"/>
  <c r="T113" i="20"/>
  <c r="D113" i="20"/>
  <c r="U111" i="20"/>
  <c r="T111" i="20"/>
  <c r="U110" i="20"/>
  <c r="T110" i="20"/>
  <c r="B110" i="20"/>
  <c r="X109" i="20"/>
  <c r="V109" i="20"/>
  <c r="U109" i="20"/>
  <c r="T109" i="20"/>
  <c r="X107" i="20"/>
  <c r="V107" i="20"/>
  <c r="U107" i="20"/>
  <c r="T107" i="20"/>
  <c r="X106" i="20"/>
  <c r="V106" i="20"/>
  <c r="U106" i="20"/>
  <c r="T106" i="20"/>
  <c r="B106" i="20"/>
  <c r="X105" i="20"/>
  <c r="V105" i="20"/>
  <c r="U105" i="20"/>
  <c r="T105" i="20"/>
  <c r="B105" i="20"/>
  <c r="X104" i="20"/>
  <c r="V104" i="20"/>
  <c r="U104" i="20"/>
  <c r="T104" i="20"/>
  <c r="X102" i="20"/>
  <c r="V102" i="20"/>
  <c r="U102" i="20"/>
  <c r="T102" i="20"/>
  <c r="B102" i="20"/>
  <c r="X101" i="20"/>
  <c r="V101" i="20"/>
  <c r="U101" i="20"/>
  <c r="T101" i="20"/>
  <c r="B101" i="20"/>
  <c r="X100" i="20"/>
  <c r="V100" i="20"/>
  <c r="U100" i="20"/>
  <c r="T100" i="20"/>
  <c r="B100" i="20"/>
  <c r="X99" i="20"/>
  <c r="V99" i="20"/>
  <c r="U99" i="20"/>
  <c r="T99" i="20"/>
  <c r="D99" i="20"/>
  <c r="X98" i="20"/>
  <c r="V98" i="20"/>
  <c r="U98" i="20"/>
  <c r="T98" i="20"/>
  <c r="D98" i="20"/>
  <c r="B98" i="20"/>
  <c r="S92" i="20"/>
  <c r="S94" i="20" s="1"/>
  <c r="I92" i="20"/>
  <c r="H92" i="20"/>
  <c r="G92" i="20"/>
  <c r="F92" i="20"/>
  <c r="E92" i="20"/>
  <c r="X91" i="20"/>
  <c r="V91" i="20"/>
  <c r="U91" i="20"/>
  <c r="T91" i="20"/>
  <c r="B91" i="20"/>
  <c r="X90" i="20"/>
  <c r="V90" i="20"/>
  <c r="U90" i="20"/>
  <c r="T90" i="20"/>
  <c r="B90" i="20"/>
  <c r="X89" i="20"/>
  <c r="V89" i="20"/>
  <c r="U89" i="20"/>
  <c r="T89" i="20"/>
  <c r="B89" i="20"/>
  <c r="X88" i="20"/>
  <c r="V88" i="20"/>
  <c r="U88" i="20"/>
  <c r="T88" i="20"/>
  <c r="B88" i="20"/>
  <c r="X86" i="20"/>
  <c r="V86" i="20"/>
  <c r="U86" i="20"/>
  <c r="T86" i="20"/>
  <c r="X85" i="20"/>
  <c r="V85" i="20"/>
  <c r="U85" i="20"/>
  <c r="T85" i="20"/>
  <c r="B85" i="20"/>
  <c r="X84" i="20"/>
  <c r="V84" i="20"/>
  <c r="U84" i="20"/>
  <c r="T84" i="20"/>
  <c r="B84" i="20"/>
  <c r="X83" i="20"/>
  <c r="V83" i="20"/>
  <c r="U83" i="20"/>
  <c r="T83" i="20"/>
  <c r="B83" i="20"/>
  <c r="U82" i="20"/>
  <c r="T82" i="20"/>
  <c r="D82" i="20"/>
  <c r="U80" i="20"/>
  <c r="T80" i="20"/>
  <c r="U79" i="20"/>
  <c r="T79" i="20"/>
  <c r="B79" i="20"/>
  <c r="X78" i="20"/>
  <c r="V78" i="20"/>
  <c r="U78" i="20"/>
  <c r="T78" i="20"/>
  <c r="X76" i="20"/>
  <c r="V76" i="20"/>
  <c r="U76" i="20"/>
  <c r="T76" i="20"/>
  <c r="X75" i="20"/>
  <c r="V75" i="20"/>
  <c r="U75" i="20"/>
  <c r="T75" i="20"/>
  <c r="B75" i="20"/>
  <c r="X74" i="20"/>
  <c r="V74" i="20"/>
  <c r="U74" i="20"/>
  <c r="T74" i="20"/>
  <c r="B74" i="20"/>
  <c r="X73" i="20"/>
  <c r="V73" i="20"/>
  <c r="U73" i="20"/>
  <c r="T73" i="20"/>
  <c r="X71" i="20"/>
  <c r="V71" i="20"/>
  <c r="U71" i="20"/>
  <c r="T71" i="20"/>
  <c r="B71" i="20"/>
  <c r="X70" i="20"/>
  <c r="V70" i="20"/>
  <c r="U70" i="20"/>
  <c r="T70" i="20"/>
  <c r="B70" i="20"/>
  <c r="X69" i="20"/>
  <c r="V69" i="20"/>
  <c r="U69" i="20"/>
  <c r="T69" i="20"/>
  <c r="B69" i="20"/>
  <c r="X68" i="20"/>
  <c r="V68" i="20"/>
  <c r="U68" i="20"/>
  <c r="T68" i="20"/>
  <c r="D68" i="20"/>
  <c r="X67" i="20"/>
  <c r="V67" i="20"/>
  <c r="U67" i="20"/>
  <c r="T67" i="20"/>
  <c r="D67" i="20"/>
  <c r="B67" i="20"/>
  <c r="S61" i="20"/>
  <c r="I61" i="20"/>
  <c r="H61" i="20"/>
  <c r="G61" i="20"/>
  <c r="F61" i="20"/>
  <c r="E61" i="20"/>
  <c r="X60" i="20"/>
  <c r="V60" i="20"/>
  <c r="U60" i="20"/>
  <c r="T60" i="20"/>
  <c r="B60" i="20"/>
  <c r="X59" i="20"/>
  <c r="V59" i="20"/>
  <c r="U59" i="20"/>
  <c r="T59" i="20"/>
  <c r="B59" i="20"/>
  <c r="X58" i="20"/>
  <c r="V58" i="20"/>
  <c r="U58" i="20"/>
  <c r="T58" i="20"/>
  <c r="B58" i="20"/>
  <c r="X57" i="20"/>
  <c r="V57" i="20"/>
  <c r="U57" i="20"/>
  <c r="T57" i="20"/>
  <c r="B57" i="20"/>
  <c r="X55" i="20"/>
  <c r="V55" i="20"/>
  <c r="U55" i="20"/>
  <c r="T55" i="20"/>
  <c r="B55" i="20"/>
  <c r="X54" i="20"/>
  <c r="V54" i="20"/>
  <c r="U54" i="20"/>
  <c r="T54" i="20"/>
  <c r="B54" i="20"/>
  <c r="X53" i="20"/>
  <c r="V53" i="20"/>
  <c r="U53" i="20"/>
  <c r="T53" i="20"/>
  <c r="B53" i="20"/>
  <c r="X52" i="20"/>
  <c r="V52" i="20"/>
  <c r="U52" i="20"/>
  <c r="T52" i="20"/>
  <c r="B52" i="20"/>
  <c r="U51" i="20"/>
  <c r="T51" i="20"/>
  <c r="D51" i="20"/>
  <c r="U49" i="20"/>
  <c r="T49" i="20"/>
  <c r="U48" i="20"/>
  <c r="T48" i="20"/>
  <c r="B48" i="20"/>
  <c r="X47" i="20"/>
  <c r="V47" i="20"/>
  <c r="U47" i="20"/>
  <c r="T47" i="20"/>
  <c r="X45" i="20"/>
  <c r="V45" i="20"/>
  <c r="U45" i="20"/>
  <c r="T45" i="20"/>
  <c r="X44" i="20"/>
  <c r="V44" i="20"/>
  <c r="U44" i="20"/>
  <c r="T44" i="20"/>
  <c r="B44" i="20"/>
  <c r="X43" i="20"/>
  <c r="V43" i="20"/>
  <c r="U43" i="20"/>
  <c r="T43" i="20"/>
  <c r="B43" i="20"/>
  <c r="X42" i="20"/>
  <c r="V42" i="20"/>
  <c r="U42" i="20"/>
  <c r="T42" i="20"/>
  <c r="X40" i="20"/>
  <c r="V40" i="20"/>
  <c r="U40" i="20"/>
  <c r="T40" i="20"/>
  <c r="B40" i="20"/>
  <c r="X39" i="20"/>
  <c r="V39" i="20"/>
  <c r="U39" i="20"/>
  <c r="T39" i="20"/>
  <c r="B39" i="20"/>
  <c r="X38" i="20"/>
  <c r="V38" i="20"/>
  <c r="U38" i="20"/>
  <c r="T38" i="20"/>
  <c r="B38" i="20"/>
  <c r="X37" i="20"/>
  <c r="V37" i="20"/>
  <c r="U37" i="20"/>
  <c r="T37" i="20"/>
  <c r="D37" i="20"/>
  <c r="X36" i="20"/>
  <c r="V36" i="20"/>
  <c r="U36" i="20"/>
  <c r="T36" i="20"/>
  <c r="D36" i="20"/>
  <c r="B36" i="20"/>
  <c r="H108" i="41" l="1"/>
  <c r="H112" i="41"/>
  <c r="E108" i="41"/>
  <c r="E112" i="41"/>
  <c r="D51" i="74"/>
  <c r="D77" i="85"/>
  <c r="D56" i="74"/>
  <c r="D75" i="85"/>
  <c r="D53" i="74"/>
  <c r="D79" i="85"/>
  <c r="D47" i="74"/>
  <c r="D73" i="85"/>
  <c r="D82" i="85"/>
  <c r="D83" i="85"/>
  <c r="D55" i="74"/>
  <c r="D49" i="74"/>
  <c r="D81" i="85"/>
  <c r="D72" i="84"/>
  <c r="D82" i="84"/>
  <c r="D80" i="84"/>
  <c r="D77" i="84"/>
  <c r="D79" i="84"/>
  <c r="D76" i="84"/>
  <c r="D75" i="84"/>
  <c r="D81" i="84"/>
  <c r="D26" i="74"/>
  <c r="D72" i="91" s="1"/>
  <c r="D36" i="74"/>
  <c r="D34" i="74"/>
  <c r="D80" i="91" s="1"/>
  <c r="I77" i="41"/>
  <c r="I81" i="41"/>
  <c r="D28" i="74"/>
  <c r="D74" i="91" s="1"/>
  <c r="D32" i="74"/>
  <c r="D78" i="91" s="1"/>
  <c r="D58" i="76"/>
  <c r="D59" i="76" s="1"/>
  <c r="D33" i="74"/>
  <c r="D30" i="74"/>
  <c r="D76" i="91" s="1"/>
  <c r="D37" i="74"/>
  <c r="D83" i="91" s="1"/>
  <c r="E77" i="41"/>
  <c r="E81" i="41"/>
  <c r="D27" i="74"/>
  <c r="D73" i="91" s="1"/>
  <c r="D31" i="74"/>
  <c r="G77" i="41"/>
  <c r="G81" i="41"/>
  <c r="D29" i="74"/>
  <c r="D35" i="74"/>
  <c r="H77" i="41"/>
  <c r="H81" i="41"/>
  <c r="D25" i="74"/>
  <c r="D71" i="91" s="1"/>
  <c r="D38" i="76"/>
  <c r="F87" i="41" s="1"/>
  <c r="J58" i="94"/>
  <c r="J25" i="94" s="1"/>
  <c r="J42" i="94"/>
  <c r="J9" i="94" s="1"/>
  <c r="J39" i="94"/>
  <c r="J56" i="94"/>
  <c r="K54" i="94"/>
  <c r="K21" i="94" s="1"/>
  <c r="J57" i="94"/>
  <c r="J24" i="94" s="1"/>
  <c r="J54" i="94"/>
  <c r="J21" i="94" s="1"/>
  <c r="K36" i="94"/>
  <c r="K3" i="94" s="1"/>
  <c r="J46" i="94"/>
  <c r="J13" i="94" s="1"/>
  <c r="K53" i="94"/>
  <c r="K20" i="94" s="1"/>
  <c r="J51" i="94"/>
  <c r="J53" i="94"/>
  <c r="F29" i="23"/>
  <c r="F29" i="99"/>
  <c r="F30" i="99" s="1"/>
  <c r="F62" i="99"/>
  <c r="F63" i="99" s="1"/>
  <c r="H29" i="23"/>
  <c r="H29" i="99"/>
  <c r="H30" i="99" s="1"/>
  <c r="I29" i="23"/>
  <c r="I29" i="99"/>
  <c r="I30" i="99" s="1"/>
  <c r="G29" i="23"/>
  <c r="G29" i="99"/>
  <c r="G30" i="99" s="1"/>
  <c r="W123" i="20"/>
  <c r="W92" i="20"/>
  <c r="W61" i="20"/>
  <c r="J13" i="29"/>
  <c r="J46" i="30"/>
  <c r="J13" i="30" s="1"/>
  <c r="J23" i="29"/>
  <c r="J56" i="30"/>
  <c r="J23" i="30" s="1"/>
  <c r="S125" i="20"/>
  <c r="J50" i="94"/>
  <c r="J40" i="94"/>
  <c r="J37" i="94"/>
  <c r="J4" i="94" s="1"/>
  <c r="K43" i="94"/>
  <c r="K10" i="94" s="1"/>
  <c r="K41" i="94"/>
  <c r="K8" i="94" s="1"/>
  <c r="K59" i="94"/>
  <c r="K26" i="94" s="1"/>
  <c r="G62" i="94"/>
  <c r="F62" i="94"/>
  <c r="J48" i="94"/>
  <c r="J15" i="94" s="1"/>
  <c r="J55" i="94"/>
  <c r="J22" i="94" s="1"/>
  <c r="J60" i="94"/>
  <c r="J27" i="94" s="1"/>
  <c r="K45" i="94"/>
  <c r="K12" i="94" s="1"/>
  <c r="K38" i="94"/>
  <c r="K5" i="94" s="1"/>
  <c r="K46" i="94"/>
  <c r="K13" i="94" s="1"/>
  <c r="H62" i="94"/>
  <c r="J36" i="94"/>
  <c r="J47" i="94"/>
  <c r="J14" i="94" s="1"/>
  <c r="J52" i="94"/>
  <c r="J19" i="94" s="1"/>
  <c r="K52" i="94"/>
  <c r="K19" i="94" s="1"/>
  <c r="K55" i="94"/>
  <c r="K22" i="94" s="1"/>
  <c r="K60" i="94"/>
  <c r="K27" i="94" s="1"/>
  <c r="K49" i="94"/>
  <c r="K16" i="94" s="1"/>
  <c r="J13" i="41"/>
  <c r="J41" i="94"/>
  <c r="J8" i="94" s="1"/>
  <c r="J59" i="94"/>
  <c r="J26" i="94" s="1"/>
  <c r="J38" i="94"/>
  <c r="J5" i="94" s="1"/>
  <c r="J44" i="94"/>
  <c r="J11" i="94" s="1"/>
  <c r="L3" i="94"/>
  <c r="L28" i="94" s="1"/>
  <c r="L30" i="94" s="1"/>
  <c r="L61" i="94"/>
  <c r="L63" i="94" s="1"/>
  <c r="K47" i="94"/>
  <c r="K14" i="94" s="1"/>
  <c r="K51" i="94"/>
  <c r="K18" i="94" s="1"/>
  <c r="K56" i="94"/>
  <c r="K23" i="94" s="1"/>
  <c r="I62" i="94"/>
  <c r="J23" i="41"/>
  <c r="J45" i="94"/>
  <c r="J12" i="94" s="1"/>
  <c r="J43" i="94"/>
  <c r="J10" i="94" s="1"/>
  <c r="K58" i="94"/>
  <c r="K25" i="94" s="1"/>
  <c r="K44" i="94"/>
  <c r="K11" i="94" s="1"/>
  <c r="K37" i="94"/>
  <c r="K4" i="94" s="1"/>
  <c r="M61" i="94"/>
  <c r="M63" i="94" s="1"/>
  <c r="M3" i="94"/>
  <c r="M28" i="94" s="1"/>
  <c r="M30" i="94" s="1"/>
  <c r="B81" i="74"/>
  <c r="B75" i="74"/>
  <c r="J8" i="30"/>
  <c r="J8" i="41"/>
  <c r="K42" i="94"/>
  <c r="K9" i="94" s="1"/>
  <c r="K40" i="94"/>
  <c r="K7" i="94" s="1"/>
  <c r="H3" i="74"/>
  <c r="J62" i="47"/>
  <c r="J62" i="99" s="1"/>
  <c r="J63" i="99" s="1"/>
  <c r="K48" i="94"/>
  <c r="K15" i="94" s="1"/>
  <c r="K50" i="94"/>
  <c r="K17" i="94" s="1"/>
  <c r="K57" i="94"/>
  <c r="K24" i="94" s="1"/>
  <c r="K62" i="94"/>
  <c r="S62" i="56"/>
  <c r="S62" i="57"/>
  <c r="S62" i="24"/>
  <c r="S62" i="23"/>
  <c r="S62" i="20"/>
  <c r="N4" i="96"/>
  <c r="N25" i="96"/>
  <c r="N16" i="96"/>
  <c r="U16" i="95"/>
  <c r="U12" i="95"/>
  <c r="N12" i="96"/>
  <c r="U11" i="95"/>
  <c r="N11" i="96"/>
  <c r="N24" i="96"/>
  <c r="N5" i="96"/>
  <c r="N19" i="96"/>
  <c r="N23" i="96"/>
  <c r="N26" i="96"/>
  <c r="M28" i="96"/>
  <c r="M30" i="96" s="1"/>
  <c r="U14" i="95"/>
  <c r="N14" i="96"/>
  <c r="U18" i="95"/>
  <c r="N18" i="96"/>
  <c r="U3" i="95"/>
  <c r="N3" i="96"/>
  <c r="N7" i="96"/>
  <c r="U13" i="95"/>
  <c r="N13" i="96"/>
  <c r="N15" i="96"/>
  <c r="U15" i="95"/>
  <c r="N6" i="96"/>
  <c r="U17" i="95"/>
  <c r="N17" i="96"/>
  <c r="N40" i="56"/>
  <c r="K40" i="56"/>
  <c r="S40" i="56"/>
  <c r="L40" i="56"/>
  <c r="R40" i="56"/>
  <c r="P40" i="56"/>
  <c r="J40" i="56"/>
  <c r="M40" i="56"/>
  <c r="Q40" i="56"/>
  <c r="O40" i="56"/>
  <c r="O114" i="24"/>
  <c r="O114" i="41" s="1"/>
  <c r="N114" i="24"/>
  <c r="N114" i="41" s="1"/>
  <c r="P114" i="24"/>
  <c r="P114" i="41" s="1"/>
  <c r="S114" i="24"/>
  <c r="S114" i="41" s="1"/>
  <c r="K114" i="24"/>
  <c r="K114" i="41" s="1"/>
  <c r="M114" i="24"/>
  <c r="M114" i="41" s="1"/>
  <c r="Q114" i="24"/>
  <c r="Q114" i="41" s="1"/>
  <c r="R114" i="24"/>
  <c r="R114" i="41" s="1"/>
  <c r="J114" i="24"/>
  <c r="J114" i="41" s="1"/>
  <c r="L114" i="24"/>
  <c r="L114" i="41" s="1"/>
  <c r="O37" i="56"/>
  <c r="P37" i="56"/>
  <c r="J37" i="56"/>
  <c r="S37" i="56"/>
  <c r="Q37" i="56"/>
  <c r="R37" i="56"/>
  <c r="M37" i="56"/>
  <c r="L37" i="56"/>
  <c r="K37" i="56"/>
  <c r="N37" i="56"/>
  <c r="M40" i="24"/>
  <c r="J40" i="24"/>
  <c r="K40" i="24"/>
  <c r="R40" i="24"/>
  <c r="S40" i="24"/>
  <c r="S40" i="41" s="1"/>
  <c r="O40" i="24"/>
  <c r="N40" i="24"/>
  <c r="Q40" i="24"/>
  <c r="P40" i="24"/>
  <c r="L40" i="24"/>
  <c r="S43" i="56"/>
  <c r="S43" i="29" s="1"/>
  <c r="K43" i="56"/>
  <c r="K43" i="29" s="1"/>
  <c r="M43" i="56"/>
  <c r="M43" i="29" s="1"/>
  <c r="L43" i="56"/>
  <c r="L43" i="29" s="1"/>
  <c r="N43" i="56"/>
  <c r="N43" i="29" s="1"/>
  <c r="O43" i="56"/>
  <c r="O43" i="29" s="1"/>
  <c r="R43" i="56"/>
  <c r="R43" i="29" s="1"/>
  <c r="J43" i="56"/>
  <c r="J43" i="29" s="1"/>
  <c r="P43" i="56"/>
  <c r="P43" i="29" s="1"/>
  <c r="Q43" i="56"/>
  <c r="Q43" i="29" s="1"/>
  <c r="M69" i="56"/>
  <c r="M69" i="29" s="1"/>
  <c r="N69" i="56"/>
  <c r="N69" i="29" s="1"/>
  <c r="O69" i="56"/>
  <c r="O69" i="29" s="1"/>
  <c r="J69" i="56"/>
  <c r="J69" i="29" s="1"/>
  <c r="S69" i="56"/>
  <c r="S69" i="29" s="1"/>
  <c r="Q69" i="56"/>
  <c r="Q69" i="29" s="1"/>
  <c r="K69" i="56"/>
  <c r="K69" i="29" s="1"/>
  <c r="L69" i="56"/>
  <c r="L69" i="29" s="1"/>
  <c r="R69" i="56"/>
  <c r="R69" i="29" s="1"/>
  <c r="P69" i="56"/>
  <c r="P69" i="29" s="1"/>
  <c r="M73" i="56"/>
  <c r="M73" i="29" s="1"/>
  <c r="N73" i="56"/>
  <c r="N73" i="29" s="1"/>
  <c r="J73" i="56"/>
  <c r="J73" i="29" s="1"/>
  <c r="L73" i="56"/>
  <c r="L73" i="29" s="1"/>
  <c r="P73" i="56"/>
  <c r="P73" i="29" s="1"/>
  <c r="R73" i="56"/>
  <c r="R73" i="29" s="1"/>
  <c r="O73" i="56"/>
  <c r="O73" i="29" s="1"/>
  <c r="Q73" i="56"/>
  <c r="Q73" i="29" s="1"/>
  <c r="S73" i="56"/>
  <c r="S73" i="29" s="1"/>
  <c r="K73" i="56"/>
  <c r="K73" i="29" s="1"/>
  <c r="J75" i="56"/>
  <c r="J75" i="29" s="1"/>
  <c r="K75" i="56"/>
  <c r="K75" i="29" s="1"/>
  <c r="L75" i="56"/>
  <c r="L75" i="29" s="1"/>
  <c r="R75" i="56"/>
  <c r="R75" i="29" s="1"/>
  <c r="Q75" i="56"/>
  <c r="Q75" i="29" s="1"/>
  <c r="S75" i="56"/>
  <c r="S75" i="29" s="1"/>
  <c r="N75" i="56"/>
  <c r="N75" i="29" s="1"/>
  <c r="O75" i="56"/>
  <c r="O75" i="29" s="1"/>
  <c r="M75" i="56"/>
  <c r="M75" i="29" s="1"/>
  <c r="P75" i="56"/>
  <c r="P75" i="29" s="1"/>
  <c r="L83" i="24"/>
  <c r="L83" i="41" s="1"/>
  <c r="R83" i="24"/>
  <c r="R83" i="41" s="1"/>
  <c r="J83" i="24"/>
  <c r="J83" i="41" s="1"/>
  <c r="Q83" i="24"/>
  <c r="Q83" i="41" s="1"/>
  <c r="N83" i="24"/>
  <c r="N83" i="41" s="1"/>
  <c r="M83" i="24"/>
  <c r="M83" i="41" s="1"/>
  <c r="P83" i="24"/>
  <c r="P83" i="41" s="1"/>
  <c r="O83" i="24"/>
  <c r="O83" i="41" s="1"/>
  <c r="S83" i="24"/>
  <c r="S83" i="41" s="1"/>
  <c r="K83" i="24"/>
  <c r="K83" i="41" s="1"/>
  <c r="J86" i="24"/>
  <c r="J86" i="41" s="1"/>
  <c r="L86" i="24"/>
  <c r="L86" i="41" s="1"/>
  <c r="Q86" i="24"/>
  <c r="Q86" i="41" s="1"/>
  <c r="R86" i="24"/>
  <c r="R86" i="41" s="1"/>
  <c r="S86" i="24"/>
  <c r="S86" i="41" s="1"/>
  <c r="N86" i="24"/>
  <c r="N86" i="41" s="1"/>
  <c r="M86" i="24"/>
  <c r="M86" i="41" s="1"/>
  <c r="K86" i="24"/>
  <c r="K86" i="41" s="1"/>
  <c r="P86" i="24"/>
  <c r="P86" i="41" s="1"/>
  <c r="O86" i="24"/>
  <c r="O86" i="41" s="1"/>
  <c r="P91" i="56"/>
  <c r="P91" i="29" s="1"/>
  <c r="Q91" i="56"/>
  <c r="Q91" i="29" s="1"/>
  <c r="M91" i="56"/>
  <c r="M91" i="29" s="1"/>
  <c r="R91" i="56"/>
  <c r="R91" i="29" s="1"/>
  <c r="O91" i="56"/>
  <c r="O91" i="29" s="1"/>
  <c r="N91" i="56"/>
  <c r="N91" i="29" s="1"/>
  <c r="L91" i="56"/>
  <c r="L91" i="29" s="1"/>
  <c r="J91" i="56"/>
  <c r="J91" i="29" s="1"/>
  <c r="S91" i="56"/>
  <c r="S91" i="29" s="1"/>
  <c r="K91" i="56"/>
  <c r="K91" i="29" s="1"/>
  <c r="O99" i="56"/>
  <c r="O99" i="29" s="1"/>
  <c r="P99" i="56"/>
  <c r="P99" i="29" s="1"/>
  <c r="Q99" i="56"/>
  <c r="Q99" i="29" s="1"/>
  <c r="M99" i="56"/>
  <c r="M99" i="29" s="1"/>
  <c r="L99" i="56"/>
  <c r="L99" i="29" s="1"/>
  <c r="N99" i="56"/>
  <c r="N99" i="29" s="1"/>
  <c r="K99" i="56"/>
  <c r="K99" i="29" s="1"/>
  <c r="S99" i="56"/>
  <c r="S99" i="29" s="1"/>
  <c r="R99" i="56"/>
  <c r="R99" i="29" s="1"/>
  <c r="J99" i="56"/>
  <c r="J99" i="29" s="1"/>
  <c r="N102" i="24"/>
  <c r="N102" i="41" s="1"/>
  <c r="O102" i="24"/>
  <c r="O102" i="41" s="1"/>
  <c r="P102" i="24"/>
  <c r="P102" i="41" s="1"/>
  <c r="Q102" i="24"/>
  <c r="Q102" i="41" s="1"/>
  <c r="L102" i="24"/>
  <c r="L102" i="41" s="1"/>
  <c r="S102" i="24"/>
  <c r="S102" i="41" s="1"/>
  <c r="M102" i="24"/>
  <c r="M102" i="41" s="1"/>
  <c r="R102" i="24"/>
  <c r="R102" i="41" s="1"/>
  <c r="K102" i="24"/>
  <c r="K102" i="41" s="1"/>
  <c r="J102" i="24"/>
  <c r="J102" i="41" s="1"/>
  <c r="O106" i="24"/>
  <c r="O106" i="41" s="1"/>
  <c r="N106" i="24"/>
  <c r="N106" i="41" s="1"/>
  <c r="Q106" i="24"/>
  <c r="Q106" i="41" s="1"/>
  <c r="M106" i="24"/>
  <c r="M106" i="41" s="1"/>
  <c r="S106" i="24"/>
  <c r="S106" i="41" s="1"/>
  <c r="P106" i="24"/>
  <c r="P106" i="41" s="1"/>
  <c r="J106" i="24"/>
  <c r="J106" i="41" s="1"/>
  <c r="L106" i="24"/>
  <c r="L106" i="41" s="1"/>
  <c r="K106" i="24"/>
  <c r="K106" i="41" s="1"/>
  <c r="R106" i="24"/>
  <c r="R106" i="41" s="1"/>
  <c r="O116" i="56"/>
  <c r="O116" i="29" s="1"/>
  <c r="J116" i="56"/>
  <c r="J116" i="29" s="1"/>
  <c r="M116" i="56"/>
  <c r="M116" i="29" s="1"/>
  <c r="L116" i="56"/>
  <c r="L116" i="29" s="1"/>
  <c r="S116" i="56"/>
  <c r="S116" i="29" s="1"/>
  <c r="N116" i="56"/>
  <c r="N116" i="29" s="1"/>
  <c r="K116" i="56"/>
  <c r="K116" i="29" s="1"/>
  <c r="P116" i="56"/>
  <c r="P116" i="29" s="1"/>
  <c r="R116" i="56"/>
  <c r="R116" i="29" s="1"/>
  <c r="Q116" i="56"/>
  <c r="Q116" i="29" s="1"/>
  <c r="O120" i="56"/>
  <c r="O120" i="29" s="1"/>
  <c r="L120" i="56"/>
  <c r="L120" i="29" s="1"/>
  <c r="Q120" i="56"/>
  <c r="Q120" i="29" s="1"/>
  <c r="S120" i="56"/>
  <c r="S120" i="29" s="1"/>
  <c r="N120" i="56"/>
  <c r="N120" i="29" s="1"/>
  <c r="K120" i="56"/>
  <c r="K120" i="29" s="1"/>
  <c r="J120" i="56"/>
  <c r="J120" i="29" s="1"/>
  <c r="P120" i="56"/>
  <c r="P120" i="29" s="1"/>
  <c r="R120" i="56"/>
  <c r="R120" i="29" s="1"/>
  <c r="M120" i="56"/>
  <c r="M120" i="29" s="1"/>
  <c r="Q122" i="24"/>
  <c r="Q122" i="41" s="1"/>
  <c r="N122" i="24"/>
  <c r="N122" i="41" s="1"/>
  <c r="O122" i="24"/>
  <c r="O122" i="41" s="1"/>
  <c r="J122" i="24"/>
  <c r="J122" i="41" s="1"/>
  <c r="M122" i="24"/>
  <c r="M122" i="41" s="1"/>
  <c r="S122" i="24"/>
  <c r="S122" i="41" s="1"/>
  <c r="R122" i="24"/>
  <c r="R122" i="41" s="1"/>
  <c r="L122" i="24"/>
  <c r="L122" i="41" s="1"/>
  <c r="K122" i="24"/>
  <c r="K122" i="41" s="1"/>
  <c r="P122" i="24"/>
  <c r="P122" i="41" s="1"/>
  <c r="M102" i="56"/>
  <c r="M102" i="29" s="1"/>
  <c r="K102" i="56"/>
  <c r="K102" i="29" s="1"/>
  <c r="P102" i="56"/>
  <c r="P102" i="29" s="1"/>
  <c r="S102" i="56"/>
  <c r="S102" i="29" s="1"/>
  <c r="R102" i="56"/>
  <c r="R102" i="29" s="1"/>
  <c r="J102" i="56"/>
  <c r="J102" i="29" s="1"/>
  <c r="L102" i="56"/>
  <c r="L102" i="29" s="1"/>
  <c r="Q102" i="56"/>
  <c r="Q102" i="29" s="1"/>
  <c r="O102" i="56"/>
  <c r="O102" i="29" s="1"/>
  <c r="N102" i="56"/>
  <c r="N102" i="29" s="1"/>
  <c r="Q38" i="24"/>
  <c r="N38" i="24"/>
  <c r="O38" i="24"/>
  <c r="S38" i="24"/>
  <c r="S38" i="41" s="1"/>
  <c r="K38" i="24"/>
  <c r="P38" i="24"/>
  <c r="J38" i="24"/>
  <c r="M38" i="24"/>
  <c r="L38" i="24"/>
  <c r="R38" i="24"/>
  <c r="Q42" i="24"/>
  <c r="N42" i="24"/>
  <c r="O42" i="24"/>
  <c r="L42" i="24"/>
  <c r="S42" i="24"/>
  <c r="S42" i="41" s="1"/>
  <c r="J42" i="24"/>
  <c r="P42" i="24"/>
  <c r="M42" i="24"/>
  <c r="K42" i="24"/>
  <c r="R42" i="24"/>
  <c r="M44" i="24"/>
  <c r="M44" i="41" s="1"/>
  <c r="P44" i="24"/>
  <c r="P44" i="41" s="1"/>
  <c r="J44" i="24"/>
  <c r="J44" i="41" s="1"/>
  <c r="K44" i="24"/>
  <c r="K44" i="41" s="1"/>
  <c r="Q44" i="24"/>
  <c r="Q44" i="41" s="1"/>
  <c r="L44" i="24"/>
  <c r="L44" i="41" s="1"/>
  <c r="R44" i="24"/>
  <c r="R44" i="41" s="1"/>
  <c r="N44" i="24"/>
  <c r="N44" i="41" s="1"/>
  <c r="S44" i="24"/>
  <c r="S44" i="41" s="1"/>
  <c r="O44" i="24"/>
  <c r="O44" i="41" s="1"/>
  <c r="O54" i="56"/>
  <c r="P54" i="56"/>
  <c r="R54" i="56"/>
  <c r="N54" i="56"/>
  <c r="J54" i="56"/>
  <c r="L54" i="56"/>
  <c r="S54" i="56"/>
  <c r="M54" i="56"/>
  <c r="Q54" i="56"/>
  <c r="K54" i="56"/>
  <c r="O58" i="56"/>
  <c r="M58" i="56"/>
  <c r="K58" i="56"/>
  <c r="L58" i="56"/>
  <c r="R58" i="56"/>
  <c r="P58" i="56"/>
  <c r="J58" i="56"/>
  <c r="Q58" i="56"/>
  <c r="N58" i="56"/>
  <c r="S58" i="56"/>
  <c r="P60" i="24"/>
  <c r="O60" i="24"/>
  <c r="Q60" i="24"/>
  <c r="K60" i="24"/>
  <c r="M60" i="24"/>
  <c r="N60" i="24"/>
  <c r="S60" i="24"/>
  <c r="S60" i="41" s="1"/>
  <c r="R60" i="24"/>
  <c r="L60" i="24"/>
  <c r="J60" i="24"/>
  <c r="R67" i="56"/>
  <c r="J67" i="56"/>
  <c r="Q67" i="56"/>
  <c r="S67" i="56"/>
  <c r="P67" i="56"/>
  <c r="L67" i="56"/>
  <c r="N67" i="56"/>
  <c r="M67" i="56"/>
  <c r="K67" i="56"/>
  <c r="O67" i="56"/>
  <c r="R70" i="24"/>
  <c r="R70" i="41" s="1"/>
  <c r="O70" i="24"/>
  <c r="Q70" i="24"/>
  <c r="Q70" i="41" s="1"/>
  <c r="L70" i="24"/>
  <c r="L70" i="41" s="1"/>
  <c r="K70" i="24"/>
  <c r="K70" i="41" s="1"/>
  <c r="J70" i="24"/>
  <c r="J70" i="41" s="1"/>
  <c r="S70" i="24"/>
  <c r="S70" i="41" s="1"/>
  <c r="P70" i="24"/>
  <c r="P70" i="41" s="1"/>
  <c r="N70" i="24"/>
  <c r="N70" i="41" s="1"/>
  <c r="M70" i="24"/>
  <c r="M70" i="41" s="1"/>
  <c r="P76" i="56"/>
  <c r="P76" i="29" s="1"/>
  <c r="R76" i="56"/>
  <c r="R76" i="29" s="1"/>
  <c r="N76" i="56"/>
  <c r="N76" i="29" s="1"/>
  <c r="Q76" i="56"/>
  <c r="Q76" i="29" s="1"/>
  <c r="S76" i="56"/>
  <c r="S76" i="29" s="1"/>
  <c r="K76" i="56"/>
  <c r="K76" i="29" s="1"/>
  <c r="M76" i="56"/>
  <c r="M76" i="29" s="1"/>
  <c r="J76" i="56"/>
  <c r="J76" i="29" s="1"/>
  <c r="L76" i="56"/>
  <c r="L76" i="29" s="1"/>
  <c r="O76" i="56"/>
  <c r="O76" i="29" s="1"/>
  <c r="L90" i="56"/>
  <c r="L90" i="29" s="1"/>
  <c r="O90" i="56"/>
  <c r="O90" i="29" s="1"/>
  <c r="Q90" i="56"/>
  <c r="Q90" i="29" s="1"/>
  <c r="M90" i="56"/>
  <c r="M90" i="29" s="1"/>
  <c r="R90" i="56"/>
  <c r="R90" i="29" s="1"/>
  <c r="S90" i="56"/>
  <c r="S90" i="29" s="1"/>
  <c r="K90" i="56"/>
  <c r="K90" i="29" s="1"/>
  <c r="J90" i="56"/>
  <c r="J90" i="29" s="1"/>
  <c r="P90" i="56"/>
  <c r="P90" i="29" s="1"/>
  <c r="N90" i="56"/>
  <c r="N90" i="29" s="1"/>
  <c r="K100" i="24"/>
  <c r="K100" i="41" s="1"/>
  <c r="L100" i="24"/>
  <c r="L100" i="41" s="1"/>
  <c r="R100" i="24"/>
  <c r="R100" i="41" s="1"/>
  <c r="S100" i="24"/>
  <c r="S100" i="41" s="1"/>
  <c r="J100" i="24"/>
  <c r="J100" i="41" s="1"/>
  <c r="M100" i="24"/>
  <c r="M100" i="41" s="1"/>
  <c r="N100" i="24"/>
  <c r="N100" i="41" s="1"/>
  <c r="Q100" i="24"/>
  <c r="Q100" i="41" s="1"/>
  <c r="P100" i="24"/>
  <c r="P100" i="41" s="1"/>
  <c r="O100" i="24"/>
  <c r="O100" i="41" s="1"/>
  <c r="S104" i="24"/>
  <c r="S104" i="41" s="1"/>
  <c r="J104" i="24"/>
  <c r="J104" i="41" s="1"/>
  <c r="K104" i="24"/>
  <c r="K104" i="41" s="1"/>
  <c r="L104" i="24"/>
  <c r="L104" i="41" s="1"/>
  <c r="R104" i="24"/>
  <c r="R104" i="41" s="1"/>
  <c r="N104" i="24"/>
  <c r="N104" i="41" s="1"/>
  <c r="M104" i="24"/>
  <c r="M104" i="41" s="1"/>
  <c r="P104" i="24"/>
  <c r="P104" i="41" s="1"/>
  <c r="Q104" i="24"/>
  <c r="Q104" i="41" s="1"/>
  <c r="O104" i="24"/>
  <c r="O104" i="41" s="1"/>
  <c r="Q107" i="24"/>
  <c r="Q107" i="41" s="1"/>
  <c r="O107" i="24"/>
  <c r="O107" i="41" s="1"/>
  <c r="N107" i="24"/>
  <c r="N107" i="41" s="1"/>
  <c r="S107" i="24"/>
  <c r="S107" i="41" s="1"/>
  <c r="K107" i="24"/>
  <c r="K107" i="41" s="1"/>
  <c r="M107" i="24"/>
  <c r="M107" i="41" s="1"/>
  <c r="L107" i="24"/>
  <c r="L107" i="41" s="1"/>
  <c r="J107" i="24"/>
  <c r="J107" i="41" s="1"/>
  <c r="R107" i="24"/>
  <c r="R107" i="41" s="1"/>
  <c r="P107" i="24"/>
  <c r="P107" i="41" s="1"/>
  <c r="S114" i="56"/>
  <c r="S114" i="29" s="1"/>
  <c r="K114" i="56"/>
  <c r="K114" i="29" s="1"/>
  <c r="R114" i="56"/>
  <c r="R114" i="29" s="1"/>
  <c r="J114" i="56"/>
  <c r="J114" i="29" s="1"/>
  <c r="Q114" i="56"/>
  <c r="Q114" i="29" s="1"/>
  <c r="M114" i="56"/>
  <c r="M114" i="29" s="1"/>
  <c r="P114" i="56"/>
  <c r="P114" i="29" s="1"/>
  <c r="O114" i="56"/>
  <c r="O114" i="29" s="1"/>
  <c r="L114" i="56"/>
  <c r="L114" i="29" s="1"/>
  <c r="N114" i="56"/>
  <c r="N114" i="29" s="1"/>
  <c r="S117" i="56"/>
  <c r="S117" i="29" s="1"/>
  <c r="J117" i="56"/>
  <c r="J117" i="29" s="1"/>
  <c r="K117" i="56"/>
  <c r="K117" i="29" s="1"/>
  <c r="M117" i="56"/>
  <c r="M117" i="29" s="1"/>
  <c r="L117" i="56"/>
  <c r="L117" i="29" s="1"/>
  <c r="R117" i="56"/>
  <c r="R117" i="29" s="1"/>
  <c r="O117" i="56"/>
  <c r="O117" i="29" s="1"/>
  <c r="N117" i="56"/>
  <c r="N117" i="29" s="1"/>
  <c r="Q117" i="56"/>
  <c r="Q117" i="29" s="1"/>
  <c r="P117" i="56"/>
  <c r="P117" i="29" s="1"/>
  <c r="M121" i="24"/>
  <c r="M121" i="41" s="1"/>
  <c r="J121" i="24"/>
  <c r="J121" i="41" s="1"/>
  <c r="K121" i="24"/>
  <c r="K121" i="41" s="1"/>
  <c r="S121" i="24"/>
  <c r="S121" i="41" s="1"/>
  <c r="R121" i="24"/>
  <c r="R121" i="41" s="1"/>
  <c r="N121" i="24"/>
  <c r="N121" i="41" s="1"/>
  <c r="P121" i="24"/>
  <c r="P121" i="41" s="1"/>
  <c r="O121" i="24"/>
  <c r="O121" i="41" s="1"/>
  <c r="L121" i="24"/>
  <c r="L121" i="41" s="1"/>
  <c r="Q121" i="24"/>
  <c r="Q121" i="41" s="1"/>
  <c r="J38" i="56"/>
  <c r="R38" i="56"/>
  <c r="O38" i="56"/>
  <c r="P38" i="56"/>
  <c r="M38" i="56"/>
  <c r="S38" i="56"/>
  <c r="N38" i="56"/>
  <c r="K38" i="56"/>
  <c r="Q38" i="56"/>
  <c r="L38" i="56"/>
  <c r="J42" i="56"/>
  <c r="R42" i="56"/>
  <c r="O42" i="56"/>
  <c r="P42" i="56"/>
  <c r="S42" i="56"/>
  <c r="N42" i="56"/>
  <c r="M42" i="56"/>
  <c r="K42" i="56"/>
  <c r="Q42" i="56"/>
  <c r="L42" i="56"/>
  <c r="S44" i="56"/>
  <c r="K44" i="56"/>
  <c r="N44" i="56"/>
  <c r="L44" i="56"/>
  <c r="J44" i="56"/>
  <c r="M44" i="56"/>
  <c r="O44" i="56"/>
  <c r="R44" i="56"/>
  <c r="P44" i="56"/>
  <c r="Q44" i="56"/>
  <c r="M52" i="24"/>
  <c r="P52" i="24"/>
  <c r="J52" i="24"/>
  <c r="K52" i="24"/>
  <c r="N52" i="24"/>
  <c r="Q52" i="24"/>
  <c r="S52" i="24"/>
  <c r="S52" i="41" s="1"/>
  <c r="R52" i="24"/>
  <c r="L52" i="24"/>
  <c r="O52" i="24"/>
  <c r="S55" i="24"/>
  <c r="S55" i="41" s="1"/>
  <c r="L55" i="24"/>
  <c r="K55" i="24"/>
  <c r="M55" i="24"/>
  <c r="O55" i="24"/>
  <c r="P55" i="24"/>
  <c r="R55" i="24"/>
  <c r="N55" i="24"/>
  <c r="Q55" i="24"/>
  <c r="J55" i="24"/>
  <c r="O60" i="56"/>
  <c r="P60" i="56"/>
  <c r="Q60" i="56"/>
  <c r="R60" i="56"/>
  <c r="J60" i="56"/>
  <c r="M60" i="56"/>
  <c r="K60" i="56"/>
  <c r="N60" i="56"/>
  <c r="L60" i="56"/>
  <c r="S60" i="56"/>
  <c r="P70" i="56"/>
  <c r="P70" i="29" s="1"/>
  <c r="M70" i="56"/>
  <c r="M70" i="29" s="1"/>
  <c r="N70" i="56"/>
  <c r="N70" i="29" s="1"/>
  <c r="R70" i="56"/>
  <c r="R70" i="29" s="1"/>
  <c r="K70" i="56"/>
  <c r="K70" i="29" s="1"/>
  <c r="J70" i="56"/>
  <c r="J70" i="29" s="1"/>
  <c r="Q70" i="56"/>
  <c r="Q70" i="29" s="1"/>
  <c r="L70" i="56"/>
  <c r="L70" i="29" s="1"/>
  <c r="S70" i="56"/>
  <c r="S70" i="29" s="1"/>
  <c r="O70" i="56"/>
  <c r="O70" i="29" s="1"/>
  <c r="J78" i="24"/>
  <c r="J78" i="41" s="1"/>
  <c r="L78" i="24"/>
  <c r="L78" i="41" s="1"/>
  <c r="Q78" i="24"/>
  <c r="Q78" i="41" s="1"/>
  <c r="R78" i="24"/>
  <c r="R78" i="41" s="1"/>
  <c r="M78" i="24"/>
  <c r="M78" i="41" s="1"/>
  <c r="P78" i="24"/>
  <c r="P78" i="41" s="1"/>
  <c r="O78" i="24"/>
  <c r="O78" i="41" s="1"/>
  <c r="S78" i="24"/>
  <c r="S78" i="41" s="1"/>
  <c r="N78" i="24"/>
  <c r="N78" i="41" s="1"/>
  <c r="K78" i="24"/>
  <c r="K78" i="41" s="1"/>
  <c r="N84" i="24"/>
  <c r="N84" i="41" s="1"/>
  <c r="P84" i="24"/>
  <c r="P84" i="41" s="1"/>
  <c r="M84" i="24"/>
  <c r="M84" i="41" s="1"/>
  <c r="Q84" i="24"/>
  <c r="Q84" i="41" s="1"/>
  <c r="J84" i="24"/>
  <c r="J84" i="41" s="1"/>
  <c r="O84" i="24"/>
  <c r="O84" i="41" s="1"/>
  <c r="R84" i="24"/>
  <c r="R84" i="41" s="1"/>
  <c r="K84" i="24"/>
  <c r="K84" i="41" s="1"/>
  <c r="L84" i="24"/>
  <c r="L84" i="41" s="1"/>
  <c r="S84" i="24"/>
  <c r="S84" i="41" s="1"/>
  <c r="M88" i="24"/>
  <c r="M88" i="41" s="1"/>
  <c r="N88" i="24"/>
  <c r="N88" i="41" s="1"/>
  <c r="P88" i="24"/>
  <c r="P88" i="41" s="1"/>
  <c r="O88" i="24"/>
  <c r="O88" i="41" s="1"/>
  <c r="Q88" i="24"/>
  <c r="S88" i="24"/>
  <c r="S88" i="41" s="1"/>
  <c r="R88" i="24"/>
  <c r="R88" i="41" s="1"/>
  <c r="K88" i="24"/>
  <c r="K88" i="41" s="1"/>
  <c r="J88" i="24"/>
  <c r="J88" i="41" s="1"/>
  <c r="L88" i="24"/>
  <c r="L88" i="41" s="1"/>
  <c r="Q100" i="56"/>
  <c r="Q100" i="29" s="1"/>
  <c r="O100" i="56"/>
  <c r="O100" i="29" s="1"/>
  <c r="L100" i="56"/>
  <c r="L100" i="29" s="1"/>
  <c r="S100" i="56"/>
  <c r="S100" i="29" s="1"/>
  <c r="K100" i="56"/>
  <c r="K100" i="29" s="1"/>
  <c r="M100" i="56"/>
  <c r="M100" i="29" s="1"/>
  <c r="J100" i="56"/>
  <c r="J100" i="29" s="1"/>
  <c r="N100" i="56"/>
  <c r="N100" i="29" s="1"/>
  <c r="R100" i="56"/>
  <c r="R100" i="29" s="1"/>
  <c r="P100" i="56"/>
  <c r="P100" i="29" s="1"/>
  <c r="Q104" i="56"/>
  <c r="Q104" i="29" s="1"/>
  <c r="L104" i="56"/>
  <c r="L104" i="29" s="1"/>
  <c r="O104" i="56"/>
  <c r="O104" i="29" s="1"/>
  <c r="P104" i="56"/>
  <c r="P104" i="29" s="1"/>
  <c r="R104" i="56"/>
  <c r="R104" i="29" s="1"/>
  <c r="M104" i="56"/>
  <c r="M104" i="29" s="1"/>
  <c r="S104" i="56"/>
  <c r="S104" i="29" s="1"/>
  <c r="K104" i="56"/>
  <c r="K104" i="29" s="1"/>
  <c r="J104" i="56"/>
  <c r="J104" i="29" s="1"/>
  <c r="N104" i="56"/>
  <c r="N104" i="29" s="1"/>
  <c r="N107" i="56"/>
  <c r="N107" i="29" s="1"/>
  <c r="O107" i="56"/>
  <c r="O107" i="29" s="1"/>
  <c r="Q107" i="56"/>
  <c r="Q107" i="29" s="1"/>
  <c r="P107" i="56"/>
  <c r="P107" i="29" s="1"/>
  <c r="J107" i="56"/>
  <c r="J107" i="29" s="1"/>
  <c r="R107" i="56"/>
  <c r="R107" i="29" s="1"/>
  <c r="K107" i="56"/>
  <c r="K107" i="29" s="1"/>
  <c r="M107" i="56"/>
  <c r="M107" i="29" s="1"/>
  <c r="S107" i="56"/>
  <c r="S107" i="29" s="1"/>
  <c r="L107" i="56"/>
  <c r="L107" i="29" s="1"/>
  <c r="K121" i="56"/>
  <c r="K121" i="29" s="1"/>
  <c r="L121" i="56"/>
  <c r="L121" i="29" s="1"/>
  <c r="M121" i="56"/>
  <c r="M121" i="29" s="1"/>
  <c r="R121" i="56"/>
  <c r="R121" i="29" s="1"/>
  <c r="S121" i="56"/>
  <c r="S121" i="29" s="1"/>
  <c r="J121" i="56"/>
  <c r="J121" i="29" s="1"/>
  <c r="O121" i="56"/>
  <c r="O121" i="29" s="1"/>
  <c r="N121" i="56"/>
  <c r="N121" i="29" s="1"/>
  <c r="P121" i="56"/>
  <c r="P121" i="29" s="1"/>
  <c r="Q121" i="56"/>
  <c r="Q121" i="29" s="1"/>
  <c r="L86" i="56"/>
  <c r="L86" i="29" s="1"/>
  <c r="S86" i="56"/>
  <c r="S86" i="29" s="1"/>
  <c r="Q86" i="56"/>
  <c r="Q86" i="29" s="1"/>
  <c r="R86" i="56"/>
  <c r="R86" i="29" s="1"/>
  <c r="P86" i="56"/>
  <c r="P86" i="29" s="1"/>
  <c r="K86" i="56"/>
  <c r="K86" i="29" s="1"/>
  <c r="M86" i="56"/>
  <c r="M86" i="29" s="1"/>
  <c r="J86" i="56"/>
  <c r="J86" i="29" s="1"/>
  <c r="N86" i="56"/>
  <c r="N86" i="29" s="1"/>
  <c r="O86" i="56"/>
  <c r="O86" i="29" s="1"/>
  <c r="M36" i="24"/>
  <c r="J36" i="24"/>
  <c r="R36" i="24"/>
  <c r="S36" i="24"/>
  <c r="K36" i="24"/>
  <c r="O36" i="24"/>
  <c r="Q36" i="24"/>
  <c r="P36" i="24"/>
  <c r="N36" i="24"/>
  <c r="L36" i="24"/>
  <c r="P45" i="24"/>
  <c r="P45" i="41" s="1"/>
  <c r="O45" i="24"/>
  <c r="O45" i="41" s="1"/>
  <c r="Q45" i="24"/>
  <c r="Q45" i="41" s="1"/>
  <c r="S45" i="24"/>
  <c r="S45" i="41" s="1"/>
  <c r="N45" i="24"/>
  <c r="N45" i="41" s="1"/>
  <c r="K45" i="24"/>
  <c r="K45" i="41" s="1"/>
  <c r="J45" i="24"/>
  <c r="J45" i="41" s="1"/>
  <c r="L45" i="24"/>
  <c r="L45" i="41" s="1"/>
  <c r="M45" i="24"/>
  <c r="M45" i="41" s="1"/>
  <c r="R45" i="24"/>
  <c r="R45" i="41" s="1"/>
  <c r="K52" i="56"/>
  <c r="S52" i="56"/>
  <c r="R52" i="56"/>
  <c r="M52" i="56"/>
  <c r="N52" i="56"/>
  <c r="P52" i="56"/>
  <c r="Q52" i="56"/>
  <c r="L52" i="56"/>
  <c r="J52" i="56"/>
  <c r="O52" i="56"/>
  <c r="K55" i="56"/>
  <c r="L55" i="56"/>
  <c r="M55" i="56"/>
  <c r="N55" i="56"/>
  <c r="S55" i="56"/>
  <c r="P55" i="56"/>
  <c r="J55" i="56"/>
  <c r="O55" i="56"/>
  <c r="Q55" i="56"/>
  <c r="R55" i="56"/>
  <c r="K59" i="24"/>
  <c r="L59" i="24"/>
  <c r="M59" i="24"/>
  <c r="S59" i="24"/>
  <c r="S59" i="41" s="1"/>
  <c r="J59" i="24"/>
  <c r="P59" i="24"/>
  <c r="R59" i="24"/>
  <c r="Q59" i="24"/>
  <c r="O59" i="24"/>
  <c r="N59" i="24"/>
  <c r="M68" i="24"/>
  <c r="M68" i="41" s="1"/>
  <c r="Q68" i="24"/>
  <c r="Q68" i="41" s="1"/>
  <c r="P68" i="24"/>
  <c r="P68" i="41" s="1"/>
  <c r="O68" i="24"/>
  <c r="O68" i="41" s="1"/>
  <c r="K68" i="24"/>
  <c r="K68" i="41" s="1"/>
  <c r="R68" i="24"/>
  <c r="R68" i="41" s="1"/>
  <c r="N68" i="24"/>
  <c r="N68" i="41" s="1"/>
  <c r="S68" i="24"/>
  <c r="S68" i="41" s="1"/>
  <c r="J68" i="24"/>
  <c r="J68" i="41" s="1"/>
  <c r="L68" i="24"/>
  <c r="L68" i="41" s="1"/>
  <c r="R74" i="24"/>
  <c r="R74" i="41" s="1"/>
  <c r="J74" i="24"/>
  <c r="J74" i="41" s="1"/>
  <c r="L74" i="24"/>
  <c r="L74" i="41" s="1"/>
  <c r="Q74" i="24"/>
  <c r="Q74" i="41" s="1"/>
  <c r="S74" i="24"/>
  <c r="S74" i="41" s="1"/>
  <c r="N74" i="24"/>
  <c r="N74" i="41" s="1"/>
  <c r="M74" i="24"/>
  <c r="M74" i="41" s="1"/>
  <c r="K74" i="24"/>
  <c r="K74" i="41" s="1"/>
  <c r="P74" i="24"/>
  <c r="P74" i="41" s="1"/>
  <c r="O74" i="24"/>
  <c r="O74" i="41" s="1"/>
  <c r="L78" i="56"/>
  <c r="L78" i="29" s="1"/>
  <c r="J78" i="56"/>
  <c r="J78" i="29" s="1"/>
  <c r="S78" i="56"/>
  <c r="S78" i="29" s="1"/>
  <c r="M78" i="56"/>
  <c r="M78" i="29" s="1"/>
  <c r="Q78" i="56"/>
  <c r="Q78" i="29" s="1"/>
  <c r="P78" i="56"/>
  <c r="P78" i="29" s="1"/>
  <c r="N78" i="56"/>
  <c r="N78" i="29" s="1"/>
  <c r="R78" i="56"/>
  <c r="R78" i="29" s="1"/>
  <c r="K78" i="56"/>
  <c r="K78" i="29" s="1"/>
  <c r="O78" i="56"/>
  <c r="O78" i="29" s="1"/>
  <c r="P84" i="56"/>
  <c r="P84" i="29" s="1"/>
  <c r="L84" i="56"/>
  <c r="L84" i="29" s="1"/>
  <c r="M84" i="56"/>
  <c r="M84" i="29" s="1"/>
  <c r="N84" i="56"/>
  <c r="N84" i="29" s="1"/>
  <c r="Q84" i="56"/>
  <c r="Q84" i="29" s="1"/>
  <c r="R84" i="56"/>
  <c r="R84" i="29" s="1"/>
  <c r="O84" i="56"/>
  <c r="O84" i="29" s="1"/>
  <c r="S84" i="56"/>
  <c r="S84" i="29" s="1"/>
  <c r="K84" i="56"/>
  <c r="K84" i="29" s="1"/>
  <c r="J84" i="56"/>
  <c r="J84" i="29" s="1"/>
  <c r="P88" i="56"/>
  <c r="P88" i="29" s="1"/>
  <c r="Q88" i="56"/>
  <c r="Q88" i="29" s="1"/>
  <c r="O88" i="56"/>
  <c r="O88" i="29" s="1"/>
  <c r="N88" i="56"/>
  <c r="N88" i="29" s="1"/>
  <c r="L88" i="56"/>
  <c r="L88" i="29" s="1"/>
  <c r="R88" i="56"/>
  <c r="R88" i="29" s="1"/>
  <c r="J88" i="56"/>
  <c r="J88" i="29" s="1"/>
  <c r="K88" i="56"/>
  <c r="K88" i="29" s="1"/>
  <c r="M88" i="56"/>
  <c r="M88" i="29" s="1"/>
  <c r="S88" i="56"/>
  <c r="S88" i="29" s="1"/>
  <c r="O98" i="24"/>
  <c r="P98" i="24"/>
  <c r="N98" i="24"/>
  <c r="J98" i="24"/>
  <c r="Q98" i="24"/>
  <c r="S98" i="24"/>
  <c r="L98" i="24"/>
  <c r="M98" i="24"/>
  <c r="R98" i="24"/>
  <c r="K98" i="24"/>
  <c r="M109" i="24"/>
  <c r="M109" i="41" s="1"/>
  <c r="R109" i="24"/>
  <c r="R109" i="41" s="1"/>
  <c r="S109" i="24"/>
  <c r="S109" i="41" s="1"/>
  <c r="K109" i="24"/>
  <c r="K109" i="41" s="1"/>
  <c r="J109" i="24"/>
  <c r="J109" i="41" s="1"/>
  <c r="P109" i="24"/>
  <c r="P109" i="41" s="1"/>
  <c r="N109" i="24"/>
  <c r="N109" i="41" s="1"/>
  <c r="L109" i="24"/>
  <c r="L109" i="41" s="1"/>
  <c r="Q109" i="24"/>
  <c r="Q109" i="41" s="1"/>
  <c r="O109" i="24"/>
  <c r="O109" i="41" s="1"/>
  <c r="Q115" i="24"/>
  <c r="Q115" i="41" s="1"/>
  <c r="O115" i="24"/>
  <c r="O115" i="41" s="1"/>
  <c r="N115" i="24"/>
  <c r="N115" i="41" s="1"/>
  <c r="K115" i="24"/>
  <c r="K115" i="41" s="1"/>
  <c r="J115" i="24"/>
  <c r="J115" i="41" s="1"/>
  <c r="R115" i="24"/>
  <c r="R115" i="41" s="1"/>
  <c r="M115" i="24"/>
  <c r="M115" i="41" s="1"/>
  <c r="S115" i="24"/>
  <c r="S115" i="41" s="1"/>
  <c r="P115" i="24"/>
  <c r="P115" i="41" s="1"/>
  <c r="L115" i="24"/>
  <c r="L115" i="41" s="1"/>
  <c r="Q119" i="24"/>
  <c r="Q119" i="41" s="1"/>
  <c r="N119" i="24"/>
  <c r="N119" i="41" s="1"/>
  <c r="O119" i="24"/>
  <c r="O119" i="41" s="1"/>
  <c r="L119" i="24"/>
  <c r="L119" i="41" s="1"/>
  <c r="K119" i="24"/>
  <c r="K119" i="41" s="1"/>
  <c r="R119" i="24"/>
  <c r="R119" i="41" s="1"/>
  <c r="P119" i="24"/>
  <c r="P119" i="41" s="1"/>
  <c r="S119" i="24"/>
  <c r="S119" i="41" s="1"/>
  <c r="J119" i="24"/>
  <c r="J119" i="41" s="1"/>
  <c r="M119" i="24"/>
  <c r="M119" i="41" s="1"/>
  <c r="K106" i="56"/>
  <c r="K106" i="29" s="1"/>
  <c r="S106" i="56"/>
  <c r="S106" i="29" s="1"/>
  <c r="R106" i="56"/>
  <c r="R106" i="29" s="1"/>
  <c r="J106" i="56"/>
  <c r="J106" i="29" s="1"/>
  <c r="N106" i="56"/>
  <c r="N106" i="29" s="1"/>
  <c r="L106" i="56"/>
  <c r="L106" i="29" s="1"/>
  <c r="M106" i="56"/>
  <c r="M106" i="29" s="1"/>
  <c r="Q106" i="56"/>
  <c r="Q106" i="29" s="1"/>
  <c r="P106" i="56"/>
  <c r="P106" i="29" s="1"/>
  <c r="O106" i="56"/>
  <c r="O106" i="29" s="1"/>
  <c r="N122" i="56"/>
  <c r="N122" i="29" s="1"/>
  <c r="O122" i="56"/>
  <c r="O122" i="29" s="1"/>
  <c r="P122" i="56"/>
  <c r="P122" i="29" s="1"/>
  <c r="Q122" i="56"/>
  <c r="Q122" i="29" s="1"/>
  <c r="J122" i="56"/>
  <c r="J122" i="29" s="1"/>
  <c r="M122" i="56"/>
  <c r="M122" i="29" s="1"/>
  <c r="S122" i="56"/>
  <c r="S122" i="29" s="1"/>
  <c r="K122" i="56"/>
  <c r="K122" i="29" s="1"/>
  <c r="R122" i="56"/>
  <c r="R122" i="29" s="1"/>
  <c r="L122" i="56"/>
  <c r="L122" i="29" s="1"/>
  <c r="N36" i="56"/>
  <c r="K36" i="56"/>
  <c r="L36" i="56"/>
  <c r="S36" i="56"/>
  <c r="Q36" i="56"/>
  <c r="P36" i="56"/>
  <c r="J36" i="56"/>
  <c r="O36" i="56"/>
  <c r="R36" i="56"/>
  <c r="M36" i="56"/>
  <c r="R39" i="24"/>
  <c r="S39" i="24"/>
  <c r="S39" i="41" s="1"/>
  <c r="L39" i="24"/>
  <c r="J39" i="24"/>
  <c r="K39" i="24"/>
  <c r="M39" i="24"/>
  <c r="P39" i="24"/>
  <c r="O39" i="24"/>
  <c r="O39" i="41" s="1"/>
  <c r="N39" i="24"/>
  <c r="Q39" i="24"/>
  <c r="O45" i="56"/>
  <c r="P45" i="56"/>
  <c r="Q45" i="56"/>
  <c r="R45" i="56"/>
  <c r="J45" i="56"/>
  <c r="S45" i="56"/>
  <c r="L45" i="56"/>
  <c r="M45" i="56"/>
  <c r="K45" i="56"/>
  <c r="N45" i="56"/>
  <c r="S59" i="56"/>
  <c r="K59" i="56"/>
  <c r="M59" i="56"/>
  <c r="L59" i="56"/>
  <c r="N59" i="56"/>
  <c r="J59" i="56"/>
  <c r="P59" i="56"/>
  <c r="O59" i="56"/>
  <c r="Q59" i="56"/>
  <c r="R59" i="56"/>
  <c r="L68" i="56"/>
  <c r="L68" i="29" s="1"/>
  <c r="J68" i="56"/>
  <c r="J68" i="29" s="1"/>
  <c r="Q68" i="56"/>
  <c r="Q68" i="29" s="1"/>
  <c r="R68" i="56"/>
  <c r="R68" i="29" s="1"/>
  <c r="M68" i="56"/>
  <c r="M68" i="29" s="1"/>
  <c r="S68" i="56"/>
  <c r="S68" i="29" s="1"/>
  <c r="N68" i="56"/>
  <c r="N68" i="29" s="1"/>
  <c r="P68" i="56"/>
  <c r="P68" i="29" s="1"/>
  <c r="O68" i="56"/>
  <c r="O68" i="29" s="1"/>
  <c r="K68" i="56"/>
  <c r="K68" i="29" s="1"/>
  <c r="P71" i="24"/>
  <c r="P71" i="41" s="1"/>
  <c r="Q71" i="24"/>
  <c r="Q71" i="41" s="1"/>
  <c r="J71" i="24"/>
  <c r="J71" i="41" s="1"/>
  <c r="R71" i="24"/>
  <c r="R71" i="41" s="1"/>
  <c r="O71" i="24"/>
  <c r="O71" i="41" s="1"/>
  <c r="L71" i="24"/>
  <c r="L71" i="41" s="1"/>
  <c r="S71" i="24"/>
  <c r="S71" i="41" s="1"/>
  <c r="M71" i="24"/>
  <c r="M71" i="41" s="1"/>
  <c r="K71" i="24"/>
  <c r="K71" i="41" s="1"/>
  <c r="N71" i="24"/>
  <c r="N71" i="41" s="1"/>
  <c r="L74" i="56"/>
  <c r="L74" i="29" s="1"/>
  <c r="Q74" i="56"/>
  <c r="Q74" i="29" s="1"/>
  <c r="R74" i="56"/>
  <c r="R74" i="29" s="1"/>
  <c r="J74" i="56"/>
  <c r="J74" i="29" s="1"/>
  <c r="M74" i="56"/>
  <c r="M74" i="29" s="1"/>
  <c r="K74" i="56"/>
  <c r="K74" i="29" s="1"/>
  <c r="O74" i="56"/>
  <c r="O74" i="29" s="1"/>
  <c r="S74" i="56"/>
  <c r="S74" i="29" s="1"/>
  <c r="N74" i="56"/>
  <c r="N74" i="29" s="1"/>
  <c r="P74" i="56"/>
  <c r="P74" i="29" s="1"/>
  <c r="M98" i="56"/>
  <c r="S98" i="56"/>
  <c r="K98" i="56"/>
  <c r="P98" i="56"/>
  <c r="J98" i="56"/>
  <c r="O98" i="56"/>
  <c r="N98" i="56"/>
  <c r="Q98" i="56"/>
  <c r="R98" i="56"/>
  <c r="L98" i="56"/>
  <c r="M101" i="24"/>
  <c r="M101" i="41" s="1"/>
  <c r="S101" i="24"/>
  <c r="S101" i="41" s="1"/>
  <c r="K101" i="24"/>
  <c r="K101" i="41" s="1"/>
  <c r="P101" i="24"/>
  <c r="P101" i="41" s="1"/>
  <c r="R101" i="24"/>
  <c r="R101" i="41" s="1"/>
  <c r="J101" i="24"/>
  <c r="J101" i="41" s="1"/>
  <c r="O101" i="24"/>
  <c r="O101" i="41" s="1"/>
  <c r="Q101" i="24"/>
  <c r="Q101" i="41" s="1"/>
  <c r="L101" i="24"/>
  <c r="L101" i="41" s="1"/>
  <c r="N101" i="24"/>
  <c r="N101" i="41" s="1"/>
  <c r="M105" i="24"/>
  <c r="M105" i="41" s="1"/>
  <c r="J105" i="24"/>
  <c r="J105" i="41" s="1"/>
  <c r="K105" i="24"/>
  <c r="K105" i="41" s="1"/>
  <c r="S105" i="24"/>
  <c r="S105" i="41" s="1"/>
  <c r="R105" i="24"/>
  <c r="R105" i="41" s="1"/>
  <c r="Q105" i="24"/>
  <c r="Q105" i="41" s="1"/>
  <c r="P105" i="24"/>
  <c r="P105" i="41" s="1"/>
  <c r="N105" i="24"/>
  <c r="N105" i="41" s="1"/>
  <c r="L105" i="24"/>
  <c r="L105" i="41" s="1"/>
  <c r="O105" i="24"/>
  <c r="O105" i="41" s="1"/>
  <c r="S109" i="56"/>
  <c r="S109" i="29" s="1"/>
  <c r="J109" i="56"/>
  <c r="J109" i="29" s="1"/>
  <c r="K109" i="56"/>
  <c r="K109" i="29" s="1"/>
  <c r="L109" i="56"/>
  <c r="L109" i="29" s="1"/>
  <c r="M109" i="56"/>
  <c r="M109" i="29" s="1"/>
  <c r="R109" i="56"/>
  <c r="R109" i="29" s="1"/>
  <c r="N109" i="56"/>
  <c r="N109" i="29" s="1"/>
  <c r="O109" i="56"/>
  <c r="O109" i="29" s="1"/>
  <c r="P109" i="56"/>
  <c r="P109" i="29" s="1"/>
  <c r="Q109" i="56"/>
  <c r="Q109" i="29" s="1"/>
  <c r="Q115" i="56"/>
  <c r="Q115" i="29" s="1"/>
  <c r="N115" i="56"/>
  <c r="N115" i="29" s="1"/>
  <c r="O115" i="56"/>
  <c r="O115" i="29" s="1"/>
  <c r="P115" i="56"/>
  <c r="P115" i="29" s="1"/>
  <c r="M115" i="56"/>
  <c r="M115" i="29" s="1"/>
  <c r="J115" i="56"/>
  <c r="J115" i="29" s="1"/>
  <c r="R115" i="56"/>
  <c r="R115" i="29" s="1"/>
  <c r="L115" i="56"/>
  <c r="L115" i="29" s="1"/>
  <c r="S115" i="56"/>
  <c r="S115" i="29" s="1"/>
  <c r="K115" i="56"/>
  <c r="K115" i="29" s="1"/>
  <c r="O119" i="56"/>
  <c r="O119" i="29" s="1"/>
  <c r="P119" i="56"/>
  <c r="P119" i="29" s="1"/>
  <c r="Q119" i="56"/>
  <c r="Q119" i="29" s="1"/>
  <c r="N119" i="56"/>
  <c r="N119" i="29" s="1"/>
  <c r="M119" i="56"/>
  <c r="M119" i="29" s="1"/>
  <c r="L119" i="56"/>
  <c r="L119" i="29" s="1"/>
  <c r="S119" i="56"/>
  <c r="S119" i="29" s="1"/>
  <c r="R119" i="56"/>
  <c r="R119" i="29" s="1"/>
  <c r="K119" i="56"/>
  <c r="K119" i="29" s="1"/>
  <c r="J119" i="56"/>
  <c r="J119" i="29" s="1"/>
  <c r="Q58" i="24"/>
  <c r="L58" i="24"/>
  <c r="N58" i="24"/>
  <c r="O58" i="24"/>
  <c r="O58" i="41" s="1"/>
  <c r="P58" i="24"/>
  <c r="M58" i="24"/>
  <c r="S58" i="24"/>
  <c r="S58" i="41" s="1"/>
  <c r="K58" i="24"/>
  <c r="J58" i="24"/>
  <c r="R58" i="24"/>
  <c r="J67" i="24"/>
  <c r="O67" i="24"/>
  <c r="P67" i="24"/>
  <c r="R67" i="24"/>
  <c r="Q67" i="24"/>
  <c r="N67" i="24"/>
  <c r="S67" i="24"/>
  <c r="M67" i="24"/>
  <c r="K67" i="24"/>
  <c r="L67" i="24"/>
  <c r="N76" i="24"/>
  <c r="N76" i="41" s="1"/>
  <c r="P76" i="24"/>
  <c r="P76" i="41" s="1"/>
  <c r="M76" i="24"/>
  <c r="M76" i="41" s="1"/>
  <c r="R76" i="24"/>
  <c r="R76" i="41" s="1"/>
  <c r="Q76" i="24"/>
  <c r="Q76" i="41" s="1"/>
  <c r="L76" i="24"/>
  <c r="L76" i="41" s="1"/>
  <c r="S76" i="24"/>
  <c r="S76" i="41" s="1"/>
  <c r="J76" i="24"/>
  <c r="J76" i="41" s="1"/>
  <c r="O76" i="24"/>
  <c r="O76" i="41" s="1"/>
  <c r="K76" i="24"/>
  <c r="K76" i="41" s="1"/>
  <c r="R90" i="24"/>
  <c r="R90" i="41" s="1"/>
  <c r="L90" i="24"/>
  <c r="L90" i="41" s="1"/>
  <c r="J90" i="24"/>
  <c r="J90" i="41" s="1"/>
  <c r="Q90" i="24"/>
  <c r="Q90" i="41" s="1"/>
  <c r="N90" i="24"/>
  <c r="N90" i="41" s="1"/>
  <c r="S90" i="24"/>
  <c r="S90" i="41" s="1"/>
  <c r="P90" i="24"/>
  <c r="P90" i="41" s="1"/>
  <c r="M90" i="24"/>
  <c r="M90" i="41" s="1"/>
  <c r="K90" i="24"/>
  <c r="K90" i="41" s="1"/>
  <c r="O90" i="24"/>
  <c r="O90" i="41" s="1"/>
  <c r="M117" i="24"/>
  <c r="M117" i="41" s="1"/>
  <c r="R117" i="24"/>
  <c r="R117" i="41" s="1"/>
  <c r="S117" i="24"/>
  <c r="S117" i="41" s="1"/>
  <c r="J117" i="24"/>
  <c r="J117" i="41" s="1"/>
  <c r="K117" i="24"/>
  <c r="K117" i="41" s="1"/>
  <c r="P117" i="24"/>
  <c r="P117" i="41" s="1"/>
  <c r="Q117" i="24"/>
  <c r="Q117" i="41" s="1"/>
  <c r="O117" i="24"/>
  <c r="O117" i="41" s="1"/>
  <c r="N117" i="24"/>
  <c r="N117" i="41" s="1"/>
  <c r="L117" i="24"/>
  <c r="L117" i="41" s="1"/>
  <c r="K39" i="56"/>
  <c r="L39" i="56"/>
  <c r="S39" i="56"/>
  <c r="Q39" i="56"/>
  <c r="M39" i="56"/>
  <c r="P39" i="56"/>
  <c r="R39" i="56"/>
  <c r="N39" i="56"/>
  <c r="J39" i="56"/>
  <c r="O39" i="56"/>
  <c r="S47" i="24"/>
  <c r="S47" i="41" s="1"/>
  <c r="K47" i="24"/>
  <c r="K47" i="41" s="1"/>
  <c r="L47" i="24"/>
  <c r="L47" i="41" s="1"/>
  <c r="M47" i="24"/>
  <c r="M47" i="41" s="1"/>
  <c r="J47" i="24"/>
  <c r="J47" i="41" s="1"/>
  <c r="N47" i="24"/>
  <c r="N47" i="41" s="1"/>
  <c r="Q47" i="24"/>
  <c r="Q47" i="41" s="1"/>
  <c r="P47" i="24"/>
  <c r="P47" i="41" s="1"/>
  <c r="O47" i="24"/>
  <c r="O47" i="41" s="1"/>
  <c r="R47" i="24"/>
  <c r="R47" i="41" s="1"/>
  <c r="O53" i="24"/>
  <c r="O53" i="41" s="1"/>
  <c r="P53" i="24"/>
  <c r="P53" i="41" s="1"/>
  <c r="Q53" i="24"/>
  <c r="Q53" i="41" s="1"/>
  <c r="M53" i="24"/>
  <c r="M53" i="41" s="1"/>
  <c r="S53" i="24"/>
  <c r="S53" i="41" s="1"/>
  <c r="R53" i="24"/>
  <c r="R53" i="41" s="1"/>
  <c r="J53" i="24"/>
  <c r="J53" i="41" s="1"/>
  <c r="N53" i="24"/>
  <c r="N53" i="41" s="1"/>
  <c r="L53" i="24"/>
  <c r="L53" i="41" s="1"/>
  <c r="K53" i="24"/>
  <c r="K53" i="41" s="1"/>
  <c r="O57" i="24"/>
  <c r="P57" i="24"/>
  <c r="Q57" i="24"/>
  <c r="Q57" i="41" s="1"/>
  <c r="M57" i="24"/>
  <c r="R57" i="24"/>
  <c r="S57" i="24"/>
  <c r="S57" i="41" s="1"/>
  <c r="K57" i="24"/>
  <c r="L57" i="24"/>
  <c r="N57" i="24"/>
  <c r="J57" i="24"/>
  <c r="Q71" i="56"/>
  <c r="Q71" i="29" s="1"/>
  <c r="R71" i="56"/>
  <c r="R71" i="29" s="1"/>
  <c r="J71" i="56"/>
  <c r="J71" i="29" s="1"/>
  <c r="K71" i="56"/>
  <c r="K71" i="29" s="1"/>
  <c r="M71" i="56"/>
  <c r="M71" i="29" s="1"/>
  <c r="N71" i="56"/>
  <c r="N71" i="29" s="1"/>
  <c r="P71" i="56"/>
  <c r="P71" i="29" s="1"/>
  <c r="O71" i="56"/>
  <c r="O71" i="29" s="1"/>
  <c r="S71" i="56"/>
  <c r="S71" i="29" s="1"/>
  <c r="L71" i="56"/>
  <c r="L71" i="29" s="1"/>
  <c r="P85" i="24"/>
  <c r="P85" i="41" s="1"/>
  <c r="N85" i="24"/>
  <c r="N85" i="41" s="1"/>
  <c r="M85" i="24"/>
  <c r="M85" i="41" s="1"/>
  <c r="Q85" i="24"/>
  <c r="Q85" i="41" s="1"/>
  <c r="S85" i="24"/>
  <c r="S85" i="41" s="1"/>
  <c r="R85" i="24"/>
  <c r="R85" i="41" s="1"/>
  <c r="K85" i="24"/>
  <c r="K85" i="41" s="1"/>
  <c r="L85" i="24"/>
  <c r="L85" i="41" s="1"/>
  <c r="J85" i="24"/>
  <c r="J85" i="41" s="1"/>
  <c r="O85" i="24"/>
  <c r="O85" i="41" s="1"/>
  <c r="P89" i="24"/>
  <c r="P89" i="41" s="1"/>
  <c r="M89" i="24"/>
  <c r="M89" i="41" s="1"/>
  <c r="N89" i="24"/>
  <c r="N89" i="41" s="1"/>
  <c r="R89" i="24"/>
  <c r="R89" i="41" s="1"/>
  <c r="Q89" i="24"/>
  <c r="Q89" i="41" s="1"/>
  <c r="O89" i="24"/>
  <c r="O89" i="41" s="1"/>
  <c r="J89" i="24"/>
  <c r="J89" i="41" s="1"/>
  <c r="S89" i="24"/>
  <c r="S89" i="41" s="1"/>
  <c r="K89" i="24"/>
  <c r="K89" i="41" s="1"/>
  <c r="L89" i="24"/>
  <c r="L89" i="41" s="1"/>
  <c r="S101" i="56"/>
  <c r="S101" i="29" s="1"/>
  <c r="M101" i="56"/>
  <c r="M101" i="29" s="1"/>
  <c r="K101" i="56"/>
  <c r="K101" i="29" s="1"/>
  <c r="L101" i="56"/>
  <c r="L101" i="29" s="1"/>
  <c r="R101" i="56"/>
  <c r="R101" i="29" s="1"/>
  <c r="O101" i="56"/>
  <c r="O101" i="29" s="1"/>
  <c r="J101" i="56"/>
  <c r="J101" i="29" s="1"/>
  <c r="Q101" i="56"/>
  <c r="Q101" i="29" s="1"/>
  <c r="N101" i="56"/>
  <c r="N101" i="29" s="1"/>
  <c r="P101" i="56"/>
  <c r="P101" i="29" s="1"/>
  <c r="K105" i="56"/>
  <c r="K105" i="29" s="1"/>
  <c r="L105" i="56"/>
  <c r="L105" i="29" s="1"/>
  <c r="M105" i="56"/>
  <c r="M105" i="29" s="1"/>
  <c r="R105" i="56"/>
  <c r="R105" i="29" s="1"/>
  <c r="S105" i="56"/>
  <c r="S105" i="29" s="1"/>
  <c r="J105" i="56"/>
  <c r="J105" i="29" s="1"/>
  <c r="N105" i="56"/>
  <c r="N105" i="29" s="1"/>
  <c r="O105" i="56"/>
  <c r="O105" i="29" s="1"/>
  <c r="P105" i="56"/>
  <c r="P105" i="29" s="1"/>
  <c r="Q105" i="56"/>
  <c r="Q105" i="29" s="1"/>
  <c r="Q54" i="24"/>
  <c r="Q54" i="41" s="1"/>
  <c r="L54" i="24"/>
  <c r="L54" i="41" s="1"/>
  <c r="K54" i="24"/>
  <c r="K54" i="41" s="1"/>
  <c r="R54" i="24"/>
  <c r="R54" i="41" s="1"/>
  <c r="M54" i="24"/>
  <c r="M54" i="41" s="1"/>
  <c r="P54" i="24"/>
  <c r="P54" i="41" s="1"/>
  <c r="O54" i="24"/>
  <c r="O54" i="41" s="1"/>
  <c r="N54" i="24"/>
  <c r="N54" i="41" s="1"/>
  <c r="J54" i="24"/>
  <c r="J54" i="41" s="1"/>
  <c r="S54" i="24"/>
  <c r="S54" i="41" s="1"/>
  <c r="J83" i="56"/>
  <c r="J83" i="29" s="1"/>
  <c r="K83" i="56"/>
  <c r="K83" i="29" s="1"/>
  <c r="L83" i="56"/>
  <c r="L83" i="29" s="1"/>
  <c r="Q83" i="56"/>
  <c r="Q83" i="29" s="1"/>
  <c r="R83" i="56"/>
  <c r="R83" i="29" s="1"/>
  <c r="S83" i="56"/>
  <c r="S83" i="29" s="1"/>
  <c r="P83" i="56"/>
  <c r="P83" i="29" s="1"/>
  <c r="O83" i="56"/>
  <c r="O83" i="29" s="1"/>
  <c r="M83" i="56"/>
  <c r="M83" i="29" s="1"/>
  <c r="N83" i="56"/>
  <c r="N83" i="29" s="1"/>
  <c r="N37" i="24"/>
  <c r="P37" i="24"/>
  <c r="O37" i="24"/>
  <c r="Q37" i="24"/>
  <c r="S37" i="24"/>
  <c r="S37" i="41" s="1"/>
  <c r="R37" i="24"/>
  <c r="K37" i="24"/>
  <c r="J37" i="24"/>
  <c r="M37" i="24"/>
  <c r="L37" i="24"/>
  <c r="K43" i="24"/>
  <c r="L43" i="24"/>
  <c r="M43" i="24"/>
  <c r="S43" i="24"/>
  <c r="S43" i="41" s="1"/>
  <c r="Q43" i="24"/>
  <c r="R43" i="24"/>
  <c r="N43" i="24"/>
  <c r="O43" i="24"/>
  <c r="P43" i="24"/>
  <c r="J43" i="24"/>
  <c r="K47" i="56"/>
  <c r="L47" i="56"/>
  <c r="M47" i="56"/>
  <c r="N47" i="56"/>
  <c r="S47" i="56"/>
  <c r="R47" i="56"/>
  <c r="Q47" i="56"/>
  <c r="P47" i="56"/>
  <c r="J47" i="56"/>
  <c r="O47" i="56"/>
  <c r="O53" i="56"/>
  <c r="P53" i="56"/>
  <c r="Q53" i="56"/>
  <c r="R53" i="56"/>
  <c r="J53" i="56"/>
  <c r="K53" i="56"/>
  <c r="N53" i="56"/>
  <c r="L53" i="56"/>
  <c r="S53" i="56"/>
  <c r="M53" i="56"/>
  <c r="J57" i="56"/>
  <c r="O57" i="56"/>
  <c r="P57" i="56"/>
  <c r="Q57" i="56"/>
  <c r="R57" i="56"/>
  <c r="N57" i="56"/>
  <c r="S57" i="56"/>
  <c r="L57" i="56"/>
  <c r="M57" i="56"/>
  <c r="K57" i="56"/>
  <c r="K69" i="24"/>
  <c r="K69" i="41" s="1"/>
  <c r="L69" i="24"/>
  <c r="L69" i="41" s="1"/>
  <c r="M69" i="24"/>
  <c r="M69" i="41" s="1"/>
  <c r="N69" i="24"/>
  <c r="N69" i="41" s="1"/>
  <c r="S69" i="24"/>
  <c r="S69" i="41" s="1"/>
  <c r="R69" i="24"/>
  <c r="R69" i="41" s="1"/>
  <c r="Q69" i="24"/>
  <c r="Q69" i="41" s="1"/>
  <c r="J69" i="24"/>
  <c r="J69" i="41" s="1"/>
  <c r="P69" i="24"/>
  <c r="P69" i="41" s="1"/>
  <c r="O69" i="24"/>
  <c r="O69" i="41" s="1"/>
  <c r="L73" i="24"/>
  <c r="L73" i="41" s="1"/>
  <c r="M73" i="24"/>
  <c r="M73" i="41" s="1"/>
  <c r="N73" i="24"/>
  <c r="N73" i="41" s="1"/>
  <c r="S73" i="24"/>
  <c r="S73" i="41" s="1"/>
  <c r="K73" i="24"/>
  <c r="K73" i="41" s="1"/>
  <c r="J73" i="24"/>
  <c r="J73" i="41" s="1"/>
  <c r="O73" i="24"/>
  <c r="O73" i="41" s="1"/>
  <c r="P73" i="24"/>
  <c r="P73" i="41" s="1"/>
  <c r="Q73" i="24"/>
  <c r="Q73" i="41" s="1"/>
  <c r="R73" i="24"/>
  <c r="R73" i="41" s="1"/>
  <c r="L75" i="24"/>
  <c r="L75" i="41" s="1"/>
  <c r="J75" i="24"/>
  <c r="J75" i="41" s="1"/>
  <c r="Q75" i="24"/>
  <c r="Q75" i="41" s="1"/>
  <c r="R75" i="24"/>
  <c r="R75" i="41" s="1"/>
  <c r="O75" i="24"/>
  <c r="O75" i="41" s="1"/>
  <c r="M75" i="24"/>
  <c r="M75" i="41" s="1"/>
  <c r="N75" i="24"/>
  <c r="N75" i="41" s="1"/>
  <c r="S75" i="24"/>
  <c r="S75" i="41" s="1"/>
  <c r="K75" i="24"/>
  <c r="K75" i="41" s="1"/>
  <c r="P75" i="24"/>
  <c r="P75" i="41" s="1"/>
  <c r="P85" i="56"/>
  <c r="P85" i="29" s="1"/>
  <c r="N85" i="56"/>
  <c r="N85" i="29" s="1"/>
  <c r="M85" i="56"/>
  <c r="M85" i="29" s="1"/>
  <c r="O85" i="56"/>
  <c r="O85" i="29" s="1"/>
  <c r="R85" i="56"/>
  <c r="R85" i="29" s="1"/>
  <c r="Q85" i="56"/>
  <c r="Q85" i="29" s="1"/>
  <c r="J85" i="56"/>
  <c r="J85" i="29" s="1"/>
  <c r="S85" i="56"/>
  <c r="S85" i="29" s="1"/>
  <c r="L85" i="56"/>
  <c r="L85" i="29" s="1"/>
  <c r="K85" i="56"/>
  <c r="K85" i="29" s="1"/>
  <c r="M89" i="56"/>
  <c r="M89" i="29" s="1"/>
  <c r="N89" i="56"/>
  <c r="N89" i="29" s="1"/>
  <c r="O89" i="56"/>
  <c r="O89" i="29" s="1"/>
  <c r="P89" i="56"/>
  <c r="P89" i="29" s="1"/>
  <c r="S89" i="56"/>
  <c r="S89" i="29" s="1"/>
  <c r="L89" i="56"/>
  <c r="L89" i="29" s="1"/>
  <c r="J89" i="56"/>
  <c r="J89" i="29" s="1"/>
  <c r="Q89" i="56"/>
  <c r="Q89" i="29" s="1"/>
  <c r="K89" i="56"/>
  <c r="K89" i="29" s="1"/>
  <c r="R89" i="56"/>
  <c r="R89" i="29" s="1"/>
  <c r="N91" i="24"/>
  <c r="N91" i="41" s="1"/>
  <c r="P91" i="24"/>
  <c r="P91" i="41" s="1"/>
  <c r="M91" i="24"/>
  <c r="M91" i="41" s="1"/>
  <c r="R91" i="24"/>
  <c r="R91" i="41" s="1"/>
  <c r="K91" i="24"/>
  <c r="K91" i="41" s="1"/>
  <c r="O91" i="24"/>
  <c r="O91" i="41" s="1"/>
  <c r="J91" i="24"/>
  <c r="J91" i="41" s="1"/>
  <c r="L91" i="24"/>
  <c r="L91" i="41" s="1"/>
  <c r="Q91" i="24"/>
  <c r="Q91" i="41" s="1"/>
  <c r="S91" i="24"/>
  <c r="S91" i="41" s="1"/>
  <c r="Q99" i="24"/>
  <c r="Q99" i="41" s="1"/>
  <c r="O99" i="24"/>
  <c r="O99" i="41" s="1"/>
  <c r="K99" i="24"/>
  <c r="K99" i="41" s="1"/>
  <c r="S99" i="24"/>
  <c r="S99" i="41" s="1"/>
  <c r="J99" i="24"/>
  <c r="J99" i="41" s="1"/>
  <c r="L99" i="24"/>
  <c r="L99" i="41" s="1"/>
  <c r="M99" i="24"/>
  <c r="M99" i="41" s="1"/>
  <c r="N99" i="24"/>
  <c r="N99" i="41" s="1"/>
  <c r="P99" i="24"/>
  <c r="P99" i="41" s="1"/>
  <c r="R99" i="24"/>
  <c r="R99" i="41" s="1"/>
  <c r="K116" i="24"/>
  <c r="K116" i="41" s="1"/>
  <c r="R116" i="24"/>
  <c r="R116" i="41" s="1"/>
  <c r="S116" i="24"/>
  <c r="S116" i="41" s="1"/>
  <c r="J116" i="24"/>
  <c r="J116" i="41" s="1"/>
  <c r="L116" i="24"/>
  <c r="L116" i="41" s="1"/>
  <c r="Q116" i="24"/>
  <c r="Q116" i="41" s="1"/>
  <c r="M116" i="24"/>
  <c r="M116" i="41" s="1"/>
  <c r="P116" i="24"/>
  <c r="P116" i="41" s="1"/>
  <c r="N116" i="24"/>
  <c r="N116" i="41" s="1"/>
  <c r="O116" i="24"/>
  <c r="O116" i="41" s="1"/>
  <c r="S120" i="24"/>
  <c r="S120" i="41" s="1"/>
  <c r="J120" i="24"/>
  <c r="J120" i="41" s="1"/>
  <c r="M120" i="24"/>
  <c r="M120" i="41" s="1"/>
  <c r="K120" i="24"/>
  <c r="K120" i="41" s="1"/>
  <c r="R120" i="24"/>
  <c r="R120" i="41" s="1"/>
  <c r="L120" i="24"/>
  <c r="L120" i="41" s="1"/>
  <c r="P120" i="24"/>
  <c r="P120" i="41" s="1"/>
  <c r="O120" i="24"/>
  <c r="N120" i="24"/>
  <c r="N120" i="41" s="1"/>
  <c r="Q120" i="24"/>
  <c r="Q120" i="41" s="1"/>
  <c r="H103" i="41"/>
  <c r="H103" i="30" s="1"/>
  <c r="H118" i="41"/>
  <c r="H118" i="30" s="1"/>
  <c r="H112" i="30"/>
  <c r="H108" i="30"/>
  <c r="H72" i="41"/>
  <c r="H72" i="30" s="1"/>
  <c r="I72" i="41"/>
  <c r="I72" i="30" s="1"/>
  <c r="E72" i="41"/>
  <c r="E72" i="30" s="1"/>
  <c r="G72" i="41"/>
  <c r="G72" i="30" s="1"/>
  <c r="B63" i="77"/>
  <c r="S8" i="29"/>
  <c r="E103" i="41"/>
  <c r="E103" i="30" s="1"/>
  <c r="H41" i="94"/>
  <c r="H8" i="94" s="1"/>
  <c r="T48" i="94"/>
  <c r="T15" i="94" s="1"/>
  <c r="G41" i="94"/>
  <c r="G8" i="94" s="1"/>
  <c r="T103" i="29"/>
  <c r="U103" i="29"/>
  <c r="T57" i="94"/>
  <c r="T24" i="94" s="1"/>
  <c r="F8" i="29"/>
  <c r="T41" i="94"/>
  <c r="T8" i="94" s="1"/>
  <c r="T42" i="94"/>
  <c r="T9" i="94" s="1"/>
  <c r="U72" i="29"/>
  <c r="T72" i="29"/>
  <c r="T40" i="94"/>
  <c r="T7" i="94" s="1"/>
  <c r="T49" i="94"/>
  <c r="T16" i="94" s="1"/>
  <c r="T56" i="94"/>
  <c r="T23" i="94" s="1"/>
  <c r="F19" i="23"/>
  <c r="G27" i="23"/>
  <c r="I19" i="23"/>
  <c r="G21" i="23"/>
  <c r="S27" i="23"/>
  <c r="S18" i="23"/>
  <c r="G18" i="23"/>
  <c r="H12" i="23"/>
  <c r="I16" i="23"/>
  <c r="I10" i="23"/>
  <c r="H11" i="23"/>
  <c r="I21" i="23"/>
  <c r="E27" i="23"/>
  <c r="S14" i="23"/>
  <c r="E9" i="23"/>
  <c r="E19" i="23"/>
  <c r="S12" i="23"/>
  <c r="F18" i="23"/>
  <c r="E10" i="23"/>
  <c r="G9" i="23"/>
  <c r="I15" i="23"/>
  <c r="E3" i="23"/>
  <c r="G7" i="23"/>
  <c r="F27" i="23"/>
  <c r="S20" i="23"/>
  <c r="I28" i="20"/>
  <c r="G15" i="23"/>
  <c r="F14" i="23"/>
  <c r="S11" i="23"/>
  <c r="H14" i="23"/>
  <c r="E7" i="23"/>
  <c r="I5" i="23"/>
  <c r="T38" i="94"/>
  <c r="T5" i="94" s="1"/>
  <c r="T43" i="94"/>
  <c r="T10" i="94" s="1"/>
  <c r="T50" i="94"/>
  <c r="T17" i="94" s="1"/>
  <c r="T55" i="94"/>
  <c r="T22" i="94" s="1"/>
  <c r="T36" i="94"/>
  <c r="T3" i="94" s="1"/>
  <c r="T53" i="94"/>
  <c r="T20" i="94" s="1"/>
  <c r="T47" i="94"/>
  <c r="T14" i="94" s="1"/>
  <c r="T45" i="94"/>
  <c r="T12" i="94" s="1"/>
  <c r="T37" i="94"/>
  <c r="T4" i="94" s="1"/>
  <c r="S61" i="47"/>
  <c r="S63" i="47" s="1"/>
  <c r="T39" i="94"/>
  <c r="T6" i="94" s="1"/>
  <c r="T52" i="94"/>
  <c r="T19" i="94" s="1"/>
  <c r="T60" i="94"/>
  <c r="T27" i="94" s="1"/>
  <c r="T54" i="94"/>
  <c r="T21" i="94" s="1"/>
  <c r="T59" i="94"/>
  <c r="T26" i="94" s="1"/>
  <c r="T44" i="94"/>
  <c r="T11" i="94" s="1"/>
  <c r="I62" i="47"/>
  <c r="T46" i="94"/>
  <c r="T13" i="94" s="1"/>
  <c r="T51" i="94"/>
  <c r="T18" i="94" s="1"/>
  <c r="T58" i="94"/>
  <c r="T25" i="94" s="1"/>
  <c r="H7" i="23"/>
  <c r="H87" i="41"/>
  <c r="S15" i="23"/>
  <c r="F7" i="23"/>
  <c r="S21" i="23"/>
  <c r="E4" i="23"/>
  <c r="F3" i="23"/>
  <c r="E18" i="23"/>
  <c r="F9" i="23"/>
  <c r="H84" i="56"/>
  <c r="H84" i="29" s="1"/>
  <c r="G104" i="24"/>
  <c r="H28" i="20"/>
  <c r="S5" i="23"/>
  <c r="I11" i="23"/>
  <c r="I14" i="23"/>
  <c r="S10" i="23"/>
  <c r="I12" i="23"/>
  <c r="S16" i="23"/>
  <c r="S3" i="23"/>
  <c r="H5" i="23"/>
  <c r="G11" i="23"/>
  <c r="H15" i="23"/>
  <c r="G28" i="20"/>
  <c r="S19" i="23"/>
  <c r="H21" i="23"/>
  <c r="E20" i="23"/>
  <c r="E11" i="23"/>
  <c r="E21" i="23"/>
  <c r="H9" i="23"/>
  <c r="F10" i="23"/>
  <c r="G14" i="23"/>
  <c r="H18" i="23"/>
  <c r="F20" i="23"/>
  <c r="E12" i="23"/>
  <c r="I9" i="23"/>
  <c r="G10" i="23"/>
  <c r="F16" i="23"/>
  <c r="I18" i="23"/>
  <c r="G20" i="23"/>
  <c r="S23" i="24"/>
  <c r="E14" i="23"/>
  <c r="S9" i="23"/>
  <c r="H10" i="23"/>
  <c r="F12" i="23"/>
  <c r="G16" i="23"/>
  <c r="H20" i="23"/>
  <c r="E5" i="23"/>
  <c r="E15" i="23"/>
  <c r="G3" i="23"/>
  <c r="G12" i="23"/>
  <c r="H16" i="23"/>
  <c r="I20" i="23"/>
  <c r="E16" i="23"/>
  <c r="H3" i="23"/>
  <c r="F5" i="23"/>
  <c r="I7" i="23"/>
  <c r="F15" i="23"/>
  <c r="G19" i="23"/>
  <c r="H27" i="23"/>
  <c r="I3" i="23"/>
  <c r="G5" i="23"/>
  <c r="S7" i="23"/>
  <c r="F11" i="23"/>
  <c r="H19" i="23"/>
  <c r="F21" i="23"/>
  <c r="I27" i="23"/>
  <c r="G4" i="23"/>
  <c r="F4" i="23"/>
  <c r="H4" i="23"/>
  <c r="I4" i="23"/>
  <c r="S4" i="23"/>
  <c r="I87" i="41"/>
  <c r="H73" i="56"/>
  <c r="H73" i="29" s="1"/>
  <c r="H99" i="56"/>
  <c r="H99" i="29" s="1"/>
  <c r="H106" i="56"/>
  <c r="H106" i="29" s="1"/>
  <c r="H109" i="56"/>
  <c r="H109" i="29" s="1"/>
  <c r="H68" i="56"/>
  <c r="H68" i="29" s="1"/>
  <c r="G69" i="24"/>
  <c r="G69" i="41" s="1"/>
  <c r="H122" i="56"/>
  <c r="H122" i="29" s="1"/>
  <c r="H100" i="56"/>
  <c r="H100" i="29" s="1"/>
  <c r="H105" i="56"/>
  <c r="H105" i="29" s="1"/>
  <c r="G67" i="24"/>
  <c r="G67" i="41" s="1"/>
  <c r="F28" i="20"/>
  <c r="S28" i="20"/>
  <c r="S30" i="20" s="1"/>
  <c r="E28" i="20"/>
  <c r="I55" i="94"/>
  <c r="I22" i="94" s="1"/>
  <c r="G19" i="76"/>
  <c r="E87" i="41"/>
  <c r="G87" i="41"/>
  <c r="E118" i="41"/>
  <c r="D3" i="74"/>
  <c r="J3" i="94"/>
  <c r="J18" i="94"/>
  <c r="H56" i="94"/>
  <c r="H23" i="94" s="1"/>
  <c r="G56" i="94"/>
  <c r="G23" i="94" s="1"/>
  <c r="B63" i="74"/>
  <c r="B69" i="74"/>
  <c r="G87" i="29"/>
  <c r="I56" i="94"/>
  <c r="I23" i="94" s="1"/>
  <c r="H87" i="29"/>
  <c r="I87" i="29"/>
  <c r="F56" i="29"/>
  <c r="E118" i="29"/>
  <c r="J23" i="94"/>
  <c r="E87" i="29"/>
  <c r="F118" i="29"/>
  <c r="F87" i="29"/>
  <c r="G118" i="29"/>
  <c r="H91" i="56"/>
  <c r="H91" i="29" s="1"/>
  <c r="U17" i="57"/>
  <c r="T17" i="57"/>
  <c r="G47" i="94"/>
  <c r="G14" i="94" s="1"/>
  <c r="G39" i="76"/>
  <c r="F109" i="24"/>
  <c r="E109" i="24"/>
  <c r="E109" i="41" s="1"/>
  <c r="I109" i="24"/>
  <c r="I109" i="41" s="1"/>
  <c r="H109" i="24"/>
  <c r="H109" i="41" s="1"/>
  <c r="G109" i="24"/>
  <c r="F77" i="29"/>
  <c r="F81" i="29"/>
  <c r="G81" i="29"/>
  <c r="G77" i="29"/>
  <c r="G49" i="94"/>
  <c r="G16" i="94" s="1"/>
  <c r="H81" i="29"/>
  <c r="H77" i="29"/>
  <c r="G108" i="29"/>
  <c r="G112" i="29"/>
  <c r="E112" i="29"/>
  <c r="E108" i="29"/>
  <c r="G44" i="94"/>
  <c r="G11" i="94" s="1"/>
  <c r="I77" i="29"/>
  <c r="I81" i="29"/>
  <c r="F112" i="29"/>
  <c r="F108" i="29"/>
  <c r="G3" i="74"/>
  <c r="E77" i="29"/>
  <c r="E81" i="29"/>
  <c r="F50" i="29"/>
  <c r="F46" i="29"/>
  <c r="J17" i="94"/>
  <c r="J16" i="94"/>
  <c r="J20" i="94"/>
  <c r="J6" i="94"/>
  <c r="I44" i="94"/>
  <c r="I11" i="94" s="1"/>
  <c r="I52" i="94"/>
  <c r="I19" i="94" s="1"/>
  <c r="H36" i="94"/>
  <c r="H3" i="94" s="1"/>
  <c r="I59" i="94"/>
  <c r="I26" i="94" s="1"/>
  <c r="I48" i="94"/>
  <c r="I15" i="94" s="1"/>
  <c r="H42" i="94"/>
  <c r="H9" i="94" s="1"/>
  <c r="I45" i="94"/>
  <c r="I12" i="94" s="1"/>
  <c r="I57" i="94"/>
  <c r="I24" i="94" s="1"/>
  <c r="H51" i="94"/>
  <c r="H18" i="94" s="1"/>
  <c r="I53" i="94"/>
  <c r="I20" i="94" s="1"/>
  <c r="G46" i="94"/>
  <c r="G13" i="94" s="1"/>
  <c r="G58" i="94"/>
  <c r="G25" i="94" s="1"/>
  <c r="G52" i="94"/>
  <c r="G19" i="94" s="1"/>
  <c r="G55" i="94"/>
  <c r="G22" i="94" s="1"/>
  <c r="H54" i="94"/>
  <c r="H21" i="94" s="1"/>
  <c r="G54" i="94"/>
  <c r="G21" i="94" s="1"/>
  <c r="G50" i="94"/>
  <c r="G17" i="94" s="1"/>
  <c r="G60" i="94"/>
  <c r="G27" i="94" s="1"/>
  <c r="E3" i="74"/>
  <c r="H43" i="94"/>
  <c r="H10" i="94" s="1"/>
  <c r="H55" i="94"/>
  <c r="H22" i="94" s="1"/>
  <c r="G40" i="94"/>
  <c r="G43" i="94"/>
  <c r="G10" i="94" s="1"/>
  <c r="G36" i="94"/>
  <c r="G3" i="94" s="1"/>
  <c r="G62" i="47"/>
  <c r="H46" i="94"/>
  <c r="H13" i="94" s="1"/>
  <c r="H57" i="94"/>
  <c r="H24" i="94" s="1"/>
  <c r="G48" i="94"/>
  <c r="G15" i="94" s="1"/>
  <c r="G51" i="94"/>
  <c r="G18" i="94" s="1"/>
  <c r="G37" i="94"/>
  <c r="G4" i="94" s="1"/>
  <c r="H47" i="94"/>
  <c r="H14" i="94" s="1"/>
  <c r="H58" i="94"/>
  <c r="H25" i="94" s="1"/>
  <c r="G57" i="94"/>
  <c r="G24" i="94" s="1"/>
  <c r="G45" i="94"/>
  <c r="G12" i="94" s="1"/>
  <c r="H37" i="94"/>
  <c r="H4" i="94" s="1"/>
  <c r="H48" i="94"/>
  <c r="H15" i="94" s="1"/>
  <c r="H59" i="94"/>
  <c r="H26" i="94" s="1"/>
  <c r="G38" i="94"/>
  <c r="G5" i="94" s="1"/>
  <c r="G53" i="94"/>
  <c r="G20" i="94" s="1"/>
  <c r="H38" i="94"/>
  <c r="H5" i="94" s="1"/>
  <c r="H49" i="94"/>
  <c r="H16" i="94" s="1"/>
  <c r="G42" i="94"/>
  <c r="G9" i="94" s="1"/>
  <c r="G59" i="94"/>
  <c r="G26" i="94" s="1"/>
  <c r="G39" i="94"/>
  <c r="G6" i="94" s="1"/>
  <c r="H39" i="94"/>
  <c r="H6" i="94" s="1"/>
  <c r="H50" i="94"/>
  <c r="H17" i="94" s="1"/>
  <c r="I50" i="94"/>
  <c r="I17" i="94" s="1"/>
  <c r="I39" i="94"/>
  <c r="I6" i="94" s="1"/>
  <c r="I47" i="94"/>
  <c r="I14" i="94" s="1"/>
  <c r="I60" i="94"/>
  <c r="I27" i="94" s="1"/>
  <c r="I42" i="94"/>
  <c r="I9" i="94" s="1"/>
  <c r="F3" i="74"/>
  <c r="H62" i="47"/>
  <c r="I36" i="94"/>
  <c r="I3" i="94" s="1"/>
  <c r="I49" i="94"/>
  <c r="I16" i="94" s="1"/>
  <c r="I38" i="94"/>
  <c r="I5" i="94" s="1"/>
  <c r="H44" i="94"/>
  <c r="H11" i="94" s="1"/>
  <c r="H52" i="94"/>
  <c r="H19" i="94" s="1"/>
  <c r="H60" i="94"/>
  <c r="H27" i="94" s="1"/>
  <c r="I43" i="94"/>
  <c r="I10" i="94" s="1"/>
  <c r="I58" i="94"/>
  <c r="I25" i="94" s="1"/>
  <c r="I46" i="94"/>
  <c r="I13" i="94" s="1"/>
  <c r="H45" i="94"/>
  <c r="H12" i="94" s="1"/>
  <c r="H53" i="94"/>
  <c r="H20" i="94" s="1"/>
  <c r="H40" i="94"/>
  <c r="I37" i="94"/>
  <c r="I4" i="94" s="1"/>
  <c r="I51" i="94"/>
  <c r="I18" i="94" s="1"/>
  <c r="I40" i="94"/>
  <c r="I54" i="94"/>
  <c r="I21" i="94" s="1"/>
  <c r="T12" i="20"/>
  <c r="U16" i="20"/>
  <c r="U123" i="20"/>
  <c r="U61" i="20"/>
  <c r="U12" i="20"/>
  <c r="U92" i="20"/>
  <c r="F67" i="24"/>
  <c r="I37" i="24"/>
  <c r="I73" i="56"/>
  <c r="I73" i="29" s="1"/>
  <c r="I99" i="56"/>
  <c r="I99" i="29" s="1"/>
  <c r="G99" i="56"/>
  <c r="G99" i="29" s="1"/>
  <c r="E45" i="56"/>
  <c r="E100" i="56"/>
  <c r="E100" i="29" s="1"/>
  <c r="F105" i="56"/>
  <c r="F105" i="29" s="1"/>
  <c r="G105" i="56"/>
  <c r="G105" i="29" s="1"/>
  <c r="I68" i="56"/>
  <c r="I68" i="29" s="1"/>
  <c r="H85" i="24"/>
  <c r="H85" i="41" s="1"/>
  <c r="I105" i="56"/>
  <c r="I105" i="29" s="1"/>
  <c r="I37" i="56"/>
  <c r="I38" i="56"/>
  <c r="F83" i="24"/>
  <c r="H98" i="24"/>
  <c r="H98" i="41" s="1"/>
  <c r="G43" i="56"/>
  <c r="G43" i="29" s="1"/>
  <c r="I107" i="56"/>
  <c r="I107" i="29" s="1"/>
  <c r="T116" i="23"/>
  <c r="H47" i="24"/>
  <c r="G84" i="56"/>
  <c r="G84" i="29" s="1"/>
  <c r="F104" i="56"/>
  <c r="F104" i="29" s="1"/>
  <c r="U109" i="23"/>
  <c r="U91" i="23"/>
  <c r="F98" i="56"/>
  <c r="F98" i="29" s="1"/>
  <c r="G98" i="56"/>
  <c r="G98" i="29" s="1"/>
  <c r="G104" i="56"/>
  <c r="G104" i="29" s="1"/>
  <c r="E69" i="24"/>
  <c r="E69" i="41" s="1"/>
  <c r="G73" i="56"/>
  <c r="G73" i="29" s="1"/>
  <c r="G85" i="24"/>
  <c r="G85" i="41" s="1"/>
  <c r="F69" i="24"/>
  <c r="U84" i="23"/>
  <c r="H42" i="24"/>
  <c r="E74" i="24"/>
  <c r="E74" i="41" s="1"/>
  <c r="E40" i="56"/>
  <c r="F36" i="24"/>
  <c r="U68" i="23"/>
  <c r="G78" i="56"/>
  <c r="G78" i="29" s="1"/>
  <c r="I91" i="56"/>
  <c r="I91" i="29" s="1"/>
  <c r="I98" i="56"/>
  <c r="I98" i="29" s="1"/>
  <c r="F100" i="56"/>
  <c r="F100" i="29" s="1"/>
  <c r="H104" i="56"/>
  <c r="H104" i="29" s="1"/>
  <c r="H104" i="24"/>
  <c r="H104" i="41" s="1"/>
  <c r="I114" i="24"/>
  <c r="I114" i="41" s="1"/>
  <c r="I116" i="24"/>
  <c r="I116" i="41" s="1"/>
  <c r="E42" i="24"/>
  <c r="G68" i="56"/>
  <c r="G68" i="29" s="1"/>
  <c r="G100" i="56"/>
  <c r="T115" i="23"/>
  <c r="U116" i="23"/>
  <c r="E52" i="56"/>
  <c r="H36" i="56"/>
  <c r="E67" i="56"/>
  <c r="H74" i="24"/>
  <c r="H74" i="41" s="1"/>
  <c r="E115" i="24"/>
  <c r="E115" i="41" s="1"/>
  <c r="E73" i="56"/>
  <c r="E73" i="29" s="1"/>
  <c r="I74" i="56"/>
  <c r="I74" i="29" s="1"/>
  <c r="G40" i="24"/>
  <c r="F42" i="24"/>
  <c r="F73" i="24"/>
  <c r="H76" i="24"/>
  <c r="H76" i="41" s="1"/>
  <c r="U80" i="23"/>
  <c r="U85" i="23"/>
  <c r="E85" i="56"/>
  <c r="E85" i="29" s="1"/>
  <c r="U115" i="23"/>
  <c r="I115" i="56"/>
  <c r="I115" i="29" s="1"/>
  <c r="U104" i="23"/>
  <c r="F114" i="56"/>
  <c r="F114" i="29" s="1"/>
  <c r="C12" i="68"/>
  <c r="C13" i="68"/>
  <c r="AG6" i="68"/>
  <c r="C11" i="68"/>
  <c r="F60" i="76"/>
  <c r="D60" i="76"/>
  <c r="G59" i="76"/>
  <c r="E59" i="76"/>
  <c r="C60" i="77"/>
  <c r="E59" i="77"/>
  <c r="F19" i="77"/>
  <c r="H124" i="100" s="1"/>
  <c r="H125" i="100" s="1"/>
  <c r="Q86" i="98"/>
  <c r="F39" i="77"/>
  <c r="C40" i="76"/>
  <c r="F39" i="76"/>
  <c r="B11" i="74"/>
  <c r="B17" i="74"/>
  <c r="B23" i="74"/>
  <c r="B43" i="74"/>
  <c r="G66" i="74"/>
  <c r="G67" i="74" s="1"/>
  <c r="I8" i="29" s="1"/>
  <c r="G38" i="74"/>
  <c r="F58" i="74"/>
  <c r="F59" i="77"/>
  <c r="F40" i="77"/>
  <c r="E60" i="77"/>
  <c r="F66" i="74"/>
  <c r="F67" i="74" s="1"/>
  <c r="C40" i="77"/>
  <c r="C19" i="77"/>
  <c r="G58" i="74"/>
  <c r="G60" i="74" s="1"/>
  <c r="F19" i="76"/>
  <c r="F38" i="74"/>
  <c r="C19" i="76"/>
  <c r="E93" i="100" s="1"/>
  <c r="E121" i="24"/>
  <c r="E121" i="41" s="1"/>
  <c r="E121" i="56"/>
  <c r="E121" i="29" s="1"/>
  <c r="E117" i="56"/>
  <c r="E117" i="29" s="1"/>
  <c r="U47" i="23"/>
  <c r="E70" i="24"/>
  <c r="E70" i="41" s="1"/>
  <c r="U48" i="23"/>
  <c r="U106" i="23"/>
  <c r="T110" i="23"/>
  <c r="H75" i="56"/>
  <c r="H75" i="29" s="1"/>
  <c r="E101" i="56"/>
  <c r="T106" i="23"/>
  <c r="G106" i="24"/>
  <c r="E86" i="56"/>
  <c r="E86" i="29" s="1"/>
  <c r="U83" i="23"/>
  <c r="E88" i="24"/>
  <c r="E88" i="41" s="1"/>
  <c r="U110" i="23"/>
  <c r="T111" i="23"/>
  <c r="G114" i="24"/>
  <c r="U76" i="23"/>
  <c r="T109" i="23"/>
  <c r="U114" i="23"/>
  <c r="H114" i="24"/>
  <c r="H114" i="41" s="1"/>
  <c r="U82" i="23"/>
  <c r="U107" i="23"/>
  <c r="U111" i="23"/>
  <c r="T113" i="23"/>
  <c r="U75" i="23"/>
  <c r="U79" i="23"/>
  <c r="T107" i="23"/>
  <c r="H107" i="24"/>
  <c r="H107" i="41" s="1"/>
  <c r="U78" i="23"/>
  <c r="U113" i="23"/>
  <c r="T114" i="23"/>
  <c r="E114" i="56"/>
  <c r="E114" i="29" s="1"/>
  <c r="G98" i="24"/>
  <c r="G68" i="24"/>
  <c r="G68" i="41" s="1"/>
  <c r="H98" i="56"/>
  <c r="H98" i="29" s="1"/>
  <c r="H68" i="24"/>
  <c r="H68" i="41" s="1"/>
  <c r="U36" i="23"/>
  <c r="U37" i="23"/>
  <c r="H69" i="24"/>
  <c r="H69" i="41" s="1"/>
  <c r="I68" i="24"/>
  <c r="I68" i="41" s="1"/>
  <c r="E68" i="56"/>
  <c r="E68" i="29" s="1"/>
  <c r="F68" i="56"/>
  <c r="F68" i="29" s="1"/>
  <c r="E99" i="56"/>
  <c r="E99" i="29" s="1"/>
  <c r="E99" i="24"/>
  <c r="E99" i="41" s="1"/>
  <c r="E68" i="24"/>
  <c r="F68" i="24"/>
  <c r="F91" i="56"/>
  <c r="F91" i="29" s="1"/>
  <c r="G91" i="56"/>
  <c r="G91" i="29" s="1"/>
  <c r="F91" i="24"/>
  <c r="I91" i="24"/>
  <c r="I91" i="41" s="1"/>
  <c r="E122" i="56"/>
  <c r="E122" i="29" s="1"/>
  <c r="I122" i="24"/>
  <c r="I122" i="41" s="1"/>
  <c r="G116" i="56"/>
  <c r="G116" i="29" s="1"/>
  <c r="F115" i="24"/>
  <c r="F115" i="41" s="1"/>
  <c r="H116" i="56"/>
  <c r="H116" i="29" s="1"/>
  <c r="G115" i="24"/>
  <c r="G115" i="41" s="1"/>
  <c r="G114" i="56"/>
  <c r="G114" i="29" s="1"/>
  <c r="I116" i="56"/>
  <c r="I116" i="29" s="1"/>
  <c r="H115" i="24"/>
  <c r="H115" i="41" s="1"/>
  <c r="E116" i="24"/>
  <c r="E116" i="41" s="1"/>
  <c r="H114" i="56"/>
  <c r="H114" i="29" s="1"/>
  <c r="E115" i="56"/>
  <c r="E115" i="29" s="1"/>
  <c r="I115" i="24"/>
  <c r="I115" i="41" s="1"/>
  <c r="F116" i="24"/>
  <c r="F116" i="41" s="1"/>
  <c r="I114" i="56"/>
  <c r="I114" i="29" s="1"/>
  <c r="F115" i="56"/>
  <c r="F115" i="29" s="1"/>
  <c r="E114" i="24"/>
  <c r="E114" i="41" s="1"/>
  <c r="G116" i="24"/>
  <c r="G116" i="41" s="1"/>
  <c r="G115" i="56"/>
  <c r="G115" i="29" s="1"/>
  <c r="F114" i="24"/>
  <c r="H116" i="24"/>
  <c r="H116" i="41" s="1"/>
  <c r="E117" i="24"/>
  <c r="E117" i="41" s="1"/>
  <c r="H115" i="56"/>
  <c r="H115" i="29" s="1"/>
  <c r="E116" i="56"/>
  <c r="E116" i="29" s="1"/>
  <c r="F116" i="56"/>
  <c r="F116" i="29" s="1"/>
  <c r="G83" i="24"/>
  <c r="G83" i="41" s="1"/>
  <c r="I85" i="24"/>
  <c r="I85" i="41" s="1"/>
  <c r="I84" i="56"/>
  <c r="I84" i="29" s="1"/>
  <c r="F85" i="56"/>
  <c r="F85" i="29" s="1"/>
  <c r="H83" i="24"/>
  <c r="H83" i="41" s="1"/>
  <c r="E84" i="24"/>
  <c r="E84" i="41" s="1"/>
  <c r="E83" i="56"/>
  <c r="G85" i="56"/>
  <c r="G85" i="29" s="1"/>
  <c r="I83" i="24"/>
  <c r="I83" i="41" s="1"/>
  <c r="F84" i="24"/>
  <c r="F84" i="41" s="1"/>
  <c r="F83" i="56"/>
  <c r="H85" i="56"/>
  <c r="H85" i="29" s="1"/>
  <c r="G84" i="24"/>
  <c r="G84" i="41" s="1"/>
  <c r="G83" i="56"/>
  <c r="G83" i="29" s="1"/>
  <c r="I85" i="56"/>
  <c r="I85" i="29" s="1"/>
  <c r="H84" i="24"/>
  <c r="H84" i="41" s="1"/>
  <c r="E85" i="24"/>
  <c r="E85" i="41" s="1"/>
  <c r="H83" i="56"/>
  <c r="H83" i="29" s="1"/>
  <c r="E84" i="56"/>
  <c r="I84" i="24"/>
  <c r="I84" i="41" s="1"/>
  <c r="F85" i="24"/>
  <c r="F85" i="41" s="1"/>
  <c r="I83" i="56"/>
  <c r="I83" i="29" s="1"/>
  <c r="F84" i="56"/>
  <c r="F84" i="29" s="1"/>
  <c r="E83" i="24"/>
  <c r="E106" i="24"/>
  <c r="E106" i="41" s="1"/>
  <c r="I107" i="24"/>
  <c r="I107" i="41" s="1"/>
  <c r="F106" i="56"/>
  <c r="F106" i="29" s="1"/>
  <c r="F109" i="56"/>
  <c r="F109" i="29" s="1"/>
  <c r="F106" i="24"/>
  <c r="G106" i="56"/>
  <c r="G106" i="29" s="1"/>
  <c r="G109" i="56"/>
  <c r="G109" i="29" s="1"/>
  <c r="H106" i="24"/>
  <c r="H106" i="41" s="1"/>
  <c r="I106" i="56"/>
  <c r="I106" i="29" s="1"/>
  <c r="E107" i="56"/>
  <c r="E107" i="29" s="1"/>
  <c r="I109" i="56"/>
  <c r="I109" i="29" s="1"/>
  <c r="I106" i="24"/>
  <c r="I106" i="41" s="1"/>
  <c r="E107" i="24"/>
  <c r="E107" i="41" s="1"/>
  <c r="F107" i="56"/>
  <c r="F107" i="29" s="1"/>
  <c r="F107" i="24"/>
  <c r="G107" i="56"/>
  <c r="G107" i="29" s="1"/>
  <c r="G107" i="24"/>
  <c r="H107" i="56"/>
  <c r="H107" i="29" s="1"/>
  <c r="E106" i="56"/>
  <c r="E106" i="29" s="1"/>
  <c r="E109" i="56"/>
  <c r="E109" i="29" s="1"/>
  <c r="G75" i="24"/>
  <c r="G75" i="41" s="1"/>
  <c r="G78" i="24"/>
  <c r="G78" i="41" s="1"/>
  <c r="I75" i="56"/>
  <c r="I75" i="29" s="1"/>
  <c r="H78" i="56"/>
  <c r="H78" i="29" s="1"/>
  <c r="H75" i="24"/>
  <c r="H75" i="41" s="1"/>
  <c r="H78" i="24"/>
  <c r="H78" i="41" s="1"/>
  <c r="E76" i="56"/>
  <c r="E76" i="29" s="1"/>
  <c r="I78" i="56"/>
  <c r="I78" i="29" s="1"/>
  <c r="I75" i="24"/>
  <c r="I75" i="41" s="1"/>
  <c r="E76" i="24"/>
  <c r="E76" i="41" s="1"/>
  <c r="I78" i="24"/>
  <c r="I78" i="41" s="1"/>
  <c r="F76" i="56"/>
  <c r="F76" i="29" s="1"/>
  <c r="F76" i="24"/>
  <c r="F76" i="41" s="1"/>
  <c r="G76" i="56"/>
  <c r="G76" i="24"/>
  <c r="G76" i="41" s="1"/>
  <c r="E75" i="56"/>
  <c r="E75" i="29" s="1"/>
  <c r="H76" i="56"/>
  <c r="H76" i="29" s="1"/>
  <c r="F75" i="56"/>
  <c r="F75" i="29" s="1"/>
  <c r="I76" i="56"/>
  <c r="I76" i="29" s="1"/>
  <c r="E78" i="56"/>
  <c r="E75" i="24"/>
  <c r="E75" i="41" s="1"/>
  <c r="I76" i="24"/>
  <c r="I76" i="41" s="1"/>
  <c r="E78" i="24"/>
  <c r="E78" i="41" s="1"/>
  <c r="G75" i="56"/>
  <c r="G75" i="29" s="1"/>
  <c r="F78" i="56"/>
  <c r="F78" i="29" s="1"/>
  <c r="F75" i="24"/>
  <c r="F78" i="24"/>
  <c r="I102" i="56"/>
  <c r="I102" i="29" s="1"/>
  <c r="I100" i="24"/>
  <c r="I100" i="41" s="1"/>
  <c r="I100" i="56"/>
  <c r="I100" i="29" s="1"/>
  <c r="F102" i="56"/>
  <c r="F102" i="29" s="1"/>
  <c r="H102" i="56"/>
  <c r="H102" i="29" s="1"/>
  <c r="G102" i="56"/>
  <c r="G102" i="29" s="1"/>
  <c r="E71" i="56"/>
  <c r="E71" i="29" s="1"/>
  <c r="G71" i="24"/>
  <c r="G71" i="41" s="1"/>
  <c r="F71" i="56"/>
  <c r="F71" i="29" s="1"/>
  <c r="E60" i="56"/>
  <c r="H54" i="24"/>
  <c r="H54" i="41" s="1"/>
  <c r="I54" i="56"/>
  <c r="F54" i="24"/>
  <c r="F54" i="41" s="1"/>
  <c r="H53" i="24"/>
  <c r="H53" i="41" s="1"/>
  <c r="E44" i="56"/>
  <c r="E36" i="24"/>
  <c r="H37" i="56"/>
  <c r="H38" i="24"/>
  <c r="F40" i="24"/>
  <c r="G37" i="56"/>
  <c r="I36" i="56"/>
  <c r="G36" i="24"/>
  <c r="E37" i="24"/>
  <c r="E37" i="56"/>
  <c r="G36" i="56"/>
  <c r="H36" i="24"/>
  <c r="F37" i="24"/>
  <c r="F36" i="56"/>
  <c r="I36" i="24"/>
  <c r="G37" i="24"/>
  <c r="E36" i="56"/>
  <c r="H37" i="24"/>
  <c r="F37" i="56"/>
  <c r="F38" i="24"/>
  <c r="G38" i="56"/>
  <c r="F52" i="56"/>
  <c r="U40" i="23"/>
  <c r="I40" i="56"/>
  <c r="H42" i="56"/>
  <c r="U43" i="23"/>
  <c r="F43" i="56"/>
  <c r="F43" i="29" s="1"/>
  <c r="U44" i="23"/>
  <c r="U51" i="23"/>
  <c r="U52" i="23"/>
  <c r="G52" i="56"/>
  <c r="U53" i="23"/>
  <c r="F53" i="56"/>
  <c r="T54" i="23"/>
  <c r="U60" i="23"/>
  <c r="G60" i="56"/>
  <c r="T47" i="23"/>
  <c r="G38" i="24"/>
  <c r="I42" i="24"/>
  <c r="E43" i="24"/>
  <c r="I47" i="24"/>
  <c r="I53" i="24"/>
  <c r="I53" i="41" s="1"/>
  <c r="G54" i="24"/>
  <c r="G54" i="41" s="1"/>
  <c r="G54" i="56"/>
  <c r="F60" i="56"/>
  <c r="E53" i="56"/>
  <c r="F44" i="56"/>
  <c r="H52" i="56"/>
  <c r="G53" i="56"/>
  <c r="F54" i="56"/>
  <c r="H60" i="56"/>
  <c r="F43" i="24"/>
  <c r="I53" i="56"/>
  <c r="E43" i="56"/>
  <c r="E43" i="29" s="1"/>
  <c r="G42" i="56"/>
  <c r="E54" i="56"/>
  <c r="H43" i="56"/>
  <c r="H43" i="29" s="1"/>
  <c r="G44" i="56"/>
  <c r="I52" i="56"/>
  <c r="H53" i="56"/>
  <c r="I60" i="56"/>
  <c r="T48" i="23"/>
  <c r="I38" i="24"/>
  <c r="E40" i="24"/>
  <c r="G43" i="24"/>
  <c r="E44" i="24"/>
  <c r="E52" i="24"/>
  <c r="I54" i="24"/>
  <c r="I54" i="41" s="1"/>
  <c r="E60" i="24"/>
  <c r="H40" i="56"/>
  <c r="U42" i="23"/>
  <c r="F38" i="56"/>
  <c r="I43" i="56"/>
  <c r="I43" i="29" s="1"/>
  <c r="H44" i="56"/>
  <c r="F47" i="56"/>
  <c r="H54" i="56"/>
  <c r="H43" i="24"/>
  <c r="F44" i="24"/>
  <c r="F52" i="24"/>
  <c r="F60" i="24"/>
  <c r="I42" i="56"/>
  <c r="T60" i="23"/>
  <c r="E38" i="56"/>
  <c r="E47" i="56"/>
  <c r="I44" i="56"/>
  <c r="G47" i="56"/>
  <c r="I43" i="24"/>
  <c r="G44" i="24"/>
  <c r="E47" i="24"/>
  <c r="G52" i="24"/>
  <c r="E53" i="24"/>
  <c r="E53" i="41" s="1"/>
  <c r="G60" i="24"/>
  <c r="E42" i="56"/>
  <c r="H38" i="56"/>
  <c r="F40" i="56"/>
  <c r="H47" i="56"/>
  <c r="H40" i="24"/>
  <c r="H44" i="24"/>
  <c r="F47" i="24"/>
  <c r="H52" i="24"/>
  <c r="F53" i="24"/>
  <c r="F53" i="41" s="1"/>
  <c r="H60" i="24"/>
  <c r="T51" i="23"/>
  <c r="G40" i="56"/>
  <c r="F42" i="56"/>
  <c r="E38" i="24"/>
  <c r="I40" i="24"/>
  <c r="G42" i="24"/>
  <c r="I44" i="24"/>
  <c r="G47" i="24"/>
  <c r="I52" i="24"/>
  <c r="G53" i="24"/>
  <c r="G53" i="41" s="1"/>
  <c r="E54" i="24"/>
  <c r="E54" i="41" s="1"/>
  <c r="I60" i="24"/>
  <c r="I47" i="56"/>
  <c r="T122" i="23"/>
  <c r="F122" i="56"/>
  <c r="E122" i="24"/>
  <c r="E122" i="41" s="1"/>
  <c r="G122" i="56"/>
  <c r="G122" i="29" s="1"/>
  <c r="F122" i="24"/>
  <c r="U122" i="23"/>
  <c r="G122" i="24"/>
  <c r="I122" i="56"/>
  <c r="I122" i="29" s="1"/>
  <c r="H122" i="24"/>
  <c r="H122" i="41" s="1"/>
  <c r="U102" i="23"/>
  <c r="I98" i="24"/>
  <c r="I98" i="41" s="1"/>
  <c r="F99" i="24"/>
  <c r="E102" i="24"/>
  <c r="E102" i="41" s="1"/>
  <c r="I104" i="24"/>
  <c r="I104" i="41" s="1"/>
  <c r="F99" i="56"/>
  <c r="F99" i="29" s="1"/>
  <c r="E102" i="56"/>
  <c r="E102" i="29" s="1"/>
  <c r="I104" i="56"/>
  <c r="I104" i="29" s="1"/>
  <c r="G99" i="24"/>
  <c r="F102" i="24"/>
  <c r="U98" i="23"/>
  <c r="U105" i="23"/>
  <c r="H99" i="24"/>
  <c r="H99" i="41" s="1"/>
  <c r="E100" i="24"/>
  <c r="E100" i="41" s="1"/>
  <c r="G102" i="24"/>
  <c r="E105" i="24"/>
  <c r="E105" i="41" s="1"/>
  <c r="E105" i="56"/>
  <c r="E105" i="29" s="1"/>
  <c r="U100" i="23"/>
  <c r="I99" i="24"/>
  <c r="I99" i="41" s="1"/>
  <c r="F100" i="24"/>
  <c r="H102" i="24"/>
  <c r="H102" i="41" s="1"/>
  <c r="F105" i="24"/>
  <c r="E98" i="24"/>
  <c r="G100" i="24"/>
  <c r="I102" i="24"/>
  <c r="I102" i="41" s="1"/>
  <c r="E104" i="24"/>
  <c r="E104" i="41" s="1"/>
  <c r="G105" i="24"/>
  <c r="E98" i="56"/>
  <c r="E98" i="29" s="1"/>
  <c r="E104" i="56"/>
  <c r="E104" i="29" s="1"/>
  <c r="U99" i="23"/>
  <c r="F98" i="24"/>
  <c r="H100" i="24"/>
  <c r="H100" i="41" s="1"/>
  <c r="F104" i="24"/>
  <c r="H105" i="24"/>
  <c r="H105" i="41" s="1"/>
  <c r="I105" i="24"/>
  <c r="I105" i="41" s="1"/>
  <c r="G91" i="24"/>
  <c r="G91" i="41" s="1"/>
  <c r="H91" i="24"/>
  <c r="H91" i="41" s="1"/>
  <c r="E91" i="56"/>
  <c r="E91" i="24"/>
  <c r="E91" i="41" s="1"/>
  <c r="H71" i="24"/>
  <c r="H71" i="41" s="1"/>
  <c r="F74" i="24"/>
  <c r="G71" i="56"/>
  <c r="G71" i="29" s="1"/>
  <c r="E74" i="56"/>
  <c r="E74" i="29" s="1"/>
  <c r="I71" i="24"/>
  <c r="I71" i="41" s="1"/>
  <c r="E73" i="24"/>
  <c r="G74" i="24"/>
  <c r="H71" i="56"/>
  <c r="H71" i="29" s="1"/>
  <c r="F74" i="56"/>
  <c r="F74" i="29" s="1"/>
  <c r="I71" i="56"/>
  <c r="I71" i="29" s="1"/>
  <c r="G74" i="56"/>
  <c r="G74" i="29" s="1"/>
  <c r="G73" i="24"/>
  <c r="G73" i="41" s="1"/>
  <c r="I74" i="24"/>
  <c r="I74" i="41" s="1"/>
  <c r="F73" i="56"/>
  <c r="F73" i="29" s="1"/>
  <c r="H74" i="56"/>
  <c r="H74" i="29" s="1"/>
  <c r="U73" i="23"/>
  <c r="U71" i="23"/>
  <c r="H73" i="24"/>
  <c r="H73" i="41" s="1"/>
  <c r="E71" i="24"/>
  <c r="I73" i="24"/>
  <c r="I73" i="41" s="1"/>
  <c r="U74" i="23"/>
  <c r="F71" i="24"/>
  <c r="I69" i="24"/>
  <c r="E69" i="56"/>
  <c r="E69" i="29" s="1"/>
  <c r="F69" i="56"/>
  <c r="F69" i="29" s="1"/>
  <c r="G69" i="56"/>
  <c r="H69" i="56"/>
  <c r="I69" i="56"/>
  <c r="I69" i="29" s="1"/>
  <c r="I67" i="24"/>
  <c r="I67" i="41" s="1"/>
  <c r="F67" i="56"/>
  <c r="F67" i="29" s="1"/>
  <c r="G67" i="56"/>
  <c r="G67" i="29" s="1"/>
  <c r="H67" i="56"/>
  <c r="H67" i="29" s="1"/>
  <c r="I67" i="56"/>
  <c r="I67" i="29" s="1"/>
  <c r="E67" i="24"/>
  <c r="H67" i="24"/>
  <c r="H67" i="41" s="1"/>
  <c r="E66" i="74"/>
  <c r="E67" i="74" s="1"/>
  <c r="G40" i="76"/>
  <c r="D60" i="77"/>
  <c r="B23" i="77"/>
  <c r="B17" i="77"/>
  <c r="B43" i="77"/>
  <c r="F60" i="77"/>
  <c r="B11" i="77"/>
  <c r="C39" i="77"/>
  <c r="C59" i="77"/>
  <c r="D59" i="77"/>
  <c r="E40" i="76"/>
  <c r="B23" i="76"/>
  <c r="F40" i="76"/>
  <c r="E60" i="76"/>
  <c r="B17" i="76"/>
  <c r="B43" i="76"/>
  <c r="B11" i="76"/>
  <c r="G60" i="76"/>
  <c r="C39" i="76"/>
  <c r="B63" i="76"/>
  <c r="E19" i="76"/>
  <c r="C59" i="76"/>
  <c r="E39" i="76"/>
  <c r="C60" i="76"/>
  <c r="E45" i="24"/>
  <c r="F45" i="56"/>
  <c r="I45" i="56"/>
  <c r="F45" i="24"/>
  <c r="G45" i="24"/>
  <c r="U45" i="23"/>
  <c r="H45" i="24"/>
  <c r="I45" i="24"/>
  <c r="H45" i="56"/>
  <c r="G45" i="56"/>
  <c r="T49" i="23"/>
  <c r="U49" i="23"/>
  <c r="T45" i="23"/>
  <c r="T98" i="23"/>
  <c r="T99" i="23"/>
  <c r="T100" i="23"/>
  <c r="T102" i="23"/>
  <c r="T104" i="23"/>
  <c r="T105" i="23"/>
  <c r="T67" i="23"/>
  <c r="T68" i="23"/>
  <c r="T69" i="23"/>
  <c r="T71" i="23"/>
  <c r="U67" i="23"/>
  <c r="U69" i="23"/>
  <c r="T73" i="23"/>
  <c r="T74" i="23"/>
  <c r="T75" i="23"/>
  <c r="T76" i="23"/>
  <c r="T78" i="23"/>
  <c r="T79" i="23"/>
  <c r="T80" i="23"/>
  <c r="T82" i="23"/>
  <c r="T83" i="23"/>
  <c r="T84" i="23"/>
  <c r="T85" i="23"/>
  <c r="T91" i="23"/>
  <c r="T53" i="23"/>
  <c r="T52" i="23"/>
  <c r="U38" i="23"/>
  <c r="U54" i="23"/>
  <c r="T36" i="23"/>
  <c r="T37" i="23"/>
  <c r="T38" i="23"/>
  <c r="T40" i="23"/>
  <c r="T42" i="23"/>
  <c r="T43" i="23"/>
  <c r="T44" i="23"/>
  <c r="T16" i="20"/>
  <c r="T123" i="20"/>
  <c r="T92" i="20"/>
  <c r="T61" i="20"/>
  <c r="D77" i="91" l="1"/>
  <c r="F68" i="41"/>
  <c r="F73" i="41"/>
  <c r="D39" i="76"/>
  <c r="D40" i="76"/>
  <c r="F75" i="41"/>
  <c r="F91" i="41"/>
  <c r="F69" i="41"/>
  <c r="F83" i="41"/>
  <c r="D58" i="74"/>
  <c r="D60" i="74" s="1"/>
  <c r="F74" i="41"/>
  <c r="D19" i="76"/>
  <c r="D4" i="14" s="1"/>
  <c r="F67" i="41"/>
  <c r="D81" i="91"/>
  <c r="D82" i="91"/>
  <c r="D79" i="91"/>
  <c r="D75" i="91"/>
  <c r="F72" i="41"/>
  <c r="F72" i="30" s="1"/>
  <c r="H44" i="41"/>
  <c r="H45" i="41"/>
  <c r="H46" i="41"/>
  <c r="H13" i="41" s="1"/>
  <c r="H47" i="41"/>
  <c r="H14" i="41" s="1"/>
  <c r="H50" i="41"/>
  <c r="H17" i="41" s="1"/>
  <c r="F4" i="14"/>
  <c r="H93" i="100"/>
  <c r="H94" i="100" s="1"/>
  <c r="I45" i="41"/>
  <c r="I46" i="41"/>
  <c r="I47" i="41"/>
  <c r="I44" i="41"/>
  <c r="I50" i="41"/>
  <c r="I17" i="41" s="1"/>
  <c r="E4" i="14"/>
  <c r="G93" i="100"/>
  <c r="G94" i="100" s="1"/>
  <c r="G61" i="76"/>
  <c r="I93" i="100"/>
  <c r="I94" i="100" s="1"/>
  <c r="D84" i="84"/>
  <c r="F78" i="41"/>
  <c r="F77" i="41"/>
  <c r="F77" i="30" s="1"/>
  <c r="F81" i="41"/>
  <c r="F81" i="30" s="1"/>
  <c r="C5" i="14"/>
  <c r="E124" i="100"/>
  <c r="E94" i="100"/>
  <c r="H62" i="99"/>
  <c r="H63" i="99" s="1"/>
  <c r="I62" i="99"/>
  <c r="I63" i="99" s="1"/>
  <c r="G62" i="99"/>
  <c r="G63" i="99" s="1"/>
  <c r="E108" i="30"/>
  <c r="W28" i="20"/>
  <c r="E112" i="30"/>
  <c r="I77" i="30"/>
  <c r="E118" i="30"/>
  <c r="H87" i="30"/>
  <c r="E77" i="30"/>
  <c r="G81" i="30"/>
  <c r="I87" i="30"/>
  <c r="I81" i="30"/>
  <c r="G87" i="30"/>
  <c r="G77" i="30"/>
  <c r="F87" i="30"/>
  <c r="H77" i="30"/>
  <c r="H81" i="30"/>
  <c r="E87" i="30"/>
  <c r="E81" i="30"/>
  <c r="R86" i="98"/>
  <c r="K28" i="94"/>
  <c r="K30" i="94" s="1"/>
  <c r="K61" i="94"/>
  <c r="K63" i="94" s="1"/>
  <c r="J62" i="24"/>
  <c r="J62" i="23"/>
  <c r="J63" i="23" s="1"/>
  <c r="J62" i="57"/>
  <c r="J63" i="47"/>
  <c r="J62" i="56"/>
  <c r="J62" i="20"/>
  <c r="J63" i="20" s="1"/>
  <c r="H20" i="74"/>
  <c r="H21" i="74"/>
  <c r="F28" i="96"/>
  <c r="F30" i="96" s="1"/>
  <c r="V15" i="95"/>
  <c r="O15" i="96"/>
  <c r="O23" i="96"/>
  <c r="O24" i="96"/>
  <c r="V18" i="95"/>
  <c r="O18" i="96"/>
  <c r="V13" i="95"/>
  <c r="O13" i="96"/>
  <c r="V14" i="95"/>
  <c r="O14" i="96"/>
  <c r="V11" i="95"/>
  <c r="O11" i="96"/>
  <c r="O19" i="96"/>
  <c r="O4" i="96"/>
  <c r="O25" i="96"/>
  <c r="V17" i="95"/>
  <c r="O17" i="96"/>
  <c r="O7" i="96"/>
  <c r="V12" i="95"/>
  <c r="O12" i="96"/>
  <c r="O6" i="96"/>
  <c r="N28" i="96"/>
  <c r="N30" i="96" s="1"/>
  <c r="O26" i="96"/>
  <c r="O5" i="96"/>
  <c r="V3" i="95"/>
  <c r="O3" i="96"/>
  <c r="V16" i="95"/>
  <c r="O16" i="96"/>
  <c r="K24" i="56"/>
  <c r="K57" i="29"/>
  <c r="O24" i="56"/>
  <c r="O57" i="29"/>
  <c r="R20" i="56"/>
  <c r="R53" i="29"/>
  <c r="R14" i="56"/>
  <c r="R47" i="29"/>
  <c r="O10" i="24"/>
  <c r="O43" i="41"/>
  <c r="L4" i="24"/>
  <c r="L37" i="41"/>
  <c r="P4" i="24"/>
  <c r="P37" i="41"/>
  <c r="P21" i="24"/>
  <c r="M24" i="24"/>
  <c r="M57" i="41"/>
  <c r="R20" i="24"/>
  <c r="P14" i="24"/>
  <c r="O6" i="56"/>
  <c r="O39" i="29"/>
  <c r="L6" i="56"/>
  <c r="L39" i="29"/>
  <c r="L67" i="41"/>
  <c r="O67" i="41"/>
  <c r="L98" i="29"/>
  <c r="S98" i="29"/>
  <c r="L26" i="56"/>
  <c r="L59" i="29"/>
  <c r="S12" i="56"/>
  <c r="S45" i="29"/>
  <c r="M36" i="29"/>
  <c r="M3" i="56"/>
  <c r="K3" i="56"/>
  <c r="K36" i="29"/>
  <c r="S98" i="41"/>
  <c r="P55" i="29"/>
  <c r="P22" i="56"/>
  <c r="L19" i="56"/>
  <c r="L52" i="29"/>
  <c r="R12" i="24"/>
  <c r="O12" i="24"/>
  <c r="S36" i="41"/>
  <c r="N27" i="56"/>
  <c r="N60" i="29"/>
  <c r="J22" i="24"/>
  <c r="J55" i="41"/>
  <c r="L22" i="24"/>
  <c r="L55" i="41"/>
  <c r="K19" i="24"/>
  <c r="K52" i="41"/>
  <c r="M44" i="29"/>
  <c r="M11" i="56"/>
  <c r="K9" i="56"/>
  <c r="K42" i="29"/>
  <c r="L38" i="29"/>
  <c r="L5" i="56"/>
  <c r="R5" i="56"/>
  <c r="R38" i="29"/>
  <c r="L67" i="29"/>
  <c r="R27" i="24"/>
  <c r="R60" i="41"/>
  <c r="S25" i="56"/>
  <c r="S58" i="29"/>
  <c r="M25" i="56"/>
  <c r="M58" i="29"/>
  <c r="N21" i="56"/>
  <c r="N54" i="29"/>
  <c r="L11" i="24"/>
  <c r="M9" i="24"/>
  <c r="M42" i="41"/>
  <c r="R5" i="24"/>
  <c r="R38" i="41"/>
  <c r="N5" i="24"/>
  <c r="N38" i="41"/>
  <c r="J10" i="56"/>
  <c r="J10" i="29"/>
  <c r="L7" i="24"/>
  <c r="L40" i="41"/>
  <c r="J7" i="24"/>
  <c r="J40" i="41"/>
  <c r="S4" i="56"/>
  <c r="S37" i="29"/>
  <c r="M7" i="56"/>
  <c r="M40" i="29"/>
  <c r="M57" i="29"/>
  <c r="M24" i="56"/>
  <c r="J24" i="56"/>
  <c r="J57" i="29"/>
  <c r="Q20" i="56"/>
  <c r="Q53" i="29"/>
  <c r="S14" i="56"/>
  <c r="S47" i="29"/>
  <c r="N10" i="24"/>
  <c r="N43" i="41"/>
  <c r="M4" i="24"/>
  <c r="M37" i="41"/>
  <c r="N4" i="24"/>
  <c r="N37" i="41"/>
  <c r="M21" i="24"/>
  <c r="Q14" i="24"/>
  <c r="J39" i="29"/>
  <c r="J6" i="56"/>
  <c r="K6" i="56"/>
  <c r="K39" i="29"/>
  <c r="K67" i="41"/>
  <c r="J67" i="41"/>
  <c r="N25" i="24"/>
  <c r="N58" i="41"/>
  <c r="R98" i="29"/>
  <c r="M98" i="29"/>
  <c r="M26" i="56"/>
  <c r="M59" i="29"/>
  <c r="J12" i="56"/>
  <c r="J45" i="29"/>
  <c r="P6" i="24"/>
  <c r="P39" i="41"/>
  <c r="R3" i="56"/>
  <c r="R36" i="29"/>
  <c r="N3" i="56"/>
  <c r="N36" i="29"/>
  <c r="Q98" i="41"/>
  <c r="M26" i="24"/>
  <c r="M59" i="41"/>
  <c r="S22" i="56"/>
  <c r="S55" i="29"/>
  <c r="Q52" i="29"/>
  <c r="Q19" i="56"/>
  <c r="M12" i="24"/>
  <c r="P12" i="24"/>
  <c r="R3" i="24"/>
  <c r="R36" i="41"/>
  <c r="K27" i="56"/>
  <c r="K60" i="29"/>
  <c r="Q22" i="24"/>
  <c r="Q55" i="41"/>
  <c r="J19" i="24"/>
  <c r="J52" i="41"/>
  <c r="J11" i="56"/>
  <c r="J44" i="29"/>
  <c r="M42" i="29"/>
  <c r="M9" i="56"/>
  <c r="Q38" i="29"/>
  <c r="Q5" i="56"/>
  <c r="J5" i="56"/>
  <c r="J38" i="29"/>
  <c r="P67" i="29"/>
  <c r="N25" i="56"/>
  <c r="N58" i="29"/>
  <c r="O25" i="56"/>
  <c r="O58" i="29"/>
  <c r="R54" i="29"/>
  <c r="R21" i="56"/>
  <c r="Q11" i="24"/>
  <c r="P42" i="41"/>
  <c r="P9" i="24"/>
  <c r="L5" i="24"/>
  <c r="L38" i="41"/>
  <c r="Q5" i="24"/>
  <c r="Q38" i="41"/>
  <c r="R10" i="56"/>
  <c r="R10" i="29"/>
  <c r="P7" i="24"/>
  <c r="P40" i="41"/>
  <c r="M7" i="24"/>
  <c r="M40" i="41"/>
  <c r="J4" i="56"/>
  <c r="J37" i="29"/>
  <c r="J7" i="56"/>
  <c r="J40" i="29"/>
  <c r="L24" i="56"/>
  <c r="L57" i="29"/>
  <c r="M53" i="29"/>
  <c r="M20" i="56"/>
  <c r="P20" i="56"/>
  <c r="P53" i="29"/>
  <c r="N14" i="56"/>
  <c r="N47" i="29"/>
  <c r="R10" i="24"/>
  <c r="R43" i="41"/>
  <c r="J4" i="24"/>
  <c r="J37" i="41"/>
  <c r="R21" i="24"/>
  <c r="J24" i="24"/>
  <c r="J57" i="41"/>
  <c r="P24" i="24"/>
  <c r="P57" i="41"/>
  <c r="M20" i="24"/>
  <c r="N14" i="24"/>
  <c r="N6" i="56"/>
  <c r="N39" i="29"/>
  <c r="M67" i="41"/>
  <c r="R25" i="24"/>
  <c r="R58" i="41"/>
  <c r="L25" i="24"/>
  <c r="L58" i="41"/>
  <c r="Q98" i="29"/>
  <c r="R59" i="29"/>
  <c r="R26" i="56"/>
  <c r="K26" i="56"/>
  <c r="K59" i="29"/>
  <c r="R12" i="56"/>
  <c r="R45" i="29"/>
  <c r="M6" i="24"/>
  <c r="M39" i="41"/>
  <c r="O3" i="56"/>
  <c r="O36" i="29"/>
  <c r="J98" i="41"/>
  <c r="N26" i="24"/>
  <c r="N59" i="41"/>
  <c r="L26" i="24"/>
  <c r="L59" i="41"/>
  <c r="N22" i="56"/>
  <c r="N55" i="29"/>
  <c r="P19" i="56"/>
  <c r="P52" i="29"/>
  <c r="L12" i="24"/>
  <c r="L3" i="24"/>
  <c r="L36" i="41"/>
  <c r="J3" i="24"/>
  <c r="J36" i="41"/>
  <c r="M60" i="29"/>
  <c r="M27" i="56"/>
  <c r="N22" i="24"/>
  <c r="N55" i="41"/>
  <c r="O19" i="24"/>
  <c r="O52" i="41"/>
  <c r="P19" i="24"/>
  <c r="P52" i="41"/>
  <c r="L11" i="56"/>
  <c r="L44" i="29"/>
  <c r="N9" i="56"/>
  <c r="N42" i="29"/>
  <c r="K5" i="56"/>
  <c r="K38" i="29"/>
  <c r="O6" i="24"/>
  <c r="O70" i="41"/>
  <c r="O6" i="41" s="1"/>
  <c r="S67" i="29"/>
  <c r="N27" i="24"/>
  <c r="N60" i="41"/>
  <c r="Q25" i="56"/>
  <c r="Q58" i="29"/>
  <c r="K21" i="56"/>
  <c r="K54" i="29"/>
  <c r="P21" i="56"/>
  <c r="P54" i="29"/>
  <c r="K11" i="24"/>
  <c r="J9" i="24"/>
  <c r="J42" i="41"/>
  <c r="M5" i="24"/>
  <c r="M38" i="41"/>
  <c r="O10" i="56"/>
  <c r="O10" i="29"/>
  <c r="Q7" i="24"/>
  <c r="Q40" i="41"/>
  <c r="N4" i="56"/>
  <c r="N37" i="29"/>
  <c r="P4" i="56"/>
  <c r="P37" i="29"/>
  <c r="P7" i="56"/>
  <c r="P40" i="29"/>
  <c r="S24" i="56"/>
  <c r="S57" i="29"/>
  <c r="S20" i="56"/>
  <c r="S53" i="29"/>
  <c r="O20" i="56"/>
  <c r="O53" i="29"/>
  <c r="M14" i="56"/>
  <c r="M47" i="29"/>
  <c r="Q10" i="24"/>
  <c r="Q43" i="41"/>
  <c r="K4" i="24"/>
  <c r="K37" i="41"/>
  <c r="K21" i="24"/>
  <c r="N24" i="24"/>
  <c r="N57" i="41"/>
  <c r="O24" i="24"/>
  <c r="O57" i="41"/>
  <c r="Q20" i="24"/>
  <c r="J14" i="24"/>
  <c r="R6" i="56"/>
  <c r="R39" i="29"/>
  <c r="S67" i="41"/>
  <c r="J25" i="24"/>
  <c r="J58" i="41"/>
  <c r="Q25" i="24"/>
  <c r="Q58" i="41"/>
  <c r="N98" i="29"/>
  <c r="Q59" i="29"/>
  <c r="Q26" i="56"/>
  <c r="S26" i="56"/>
  <c r="S59" i="29"/>
  <c r="Q12" i="56"/>
  <c r="Q45" i="29"/>
  <c r="K6" i="24"/>
  <c r="K39" i="41"/>
  <c r="J36" i="29"/>
  <c r="J3" i="56"/>
  <c r="N98" i="41"/>
  <c r="O26" i="24"/>
  <c r="O59" i="41"/>
  <c r="K26" i="24"/>
  <c r="K59" i="41"/>
  <c r="M22" i="56"/>
  <c r="M55" i="29"/>
  <c r="N19" i="56"/>
  <c r="N52" i="29"/>
  <c r="J12" i="24"/>
  <c r="N3" i="24"/>
  <c r="N36" i="41"/>
  <c r="M3" i="24"/>
  <c r="M36" i="41"/>
  <c r="Q24" i="24"/>
  <c r="Q88" i="41"/>
  <c r="Q24" i="41" s="1"/>
  <c r="J60" i="29"/>
  <c r="J27" i="56"/>
  <c r="R22" i="24"/>
  <c r="R55" i="41"/>
  <c r="L19" i="24"/>
  <c r="L52" i="41"/>
  <c r="M19" i="24"/>
  <c r="M52" i="41"/>
  <c r="N11" i="56"/>
  <c r="N44" i="29"/>
  <c r="S9" i="56"/>
  <c r="S42" i="29"/>
  <c r="N5" i="56"/>
  <c r="N38" i="29"/>
  <c r="Q67" i="29"/>
  <c r="M27" i="24"/>
  <c r="M60" i="41"/>
  <c r="J58" i="29"/>
  <c r="J25" i="56"/>
  <c r="Q21" i="56"/>
  <c r="Q54" i="29"/>
  <c r="O21" i="56"/>
  <c r="O54" i="29"/>
  <c r="J11" i="24"/>
  <c r="J5" i="24"/>
  <c r="J38" i="41"/>
  <c r="N10" i="56"/>
  <c r="N10" i="29"/>
  <c r="N7" i="24"/>
  <c r="N40" i="41"/>
  <c r="K4" i="56"/>
  <c r="K37" i="29"/>
  <c r="O37" i="29"/>
  <c r="O4" i="56"/>
  <c r="R7" i="56"/>
  <c r="R40" i="29"/>
  <c r="N24" i="56"/>
  <c r="N57" i="29"/>
  <c r="L20" i="56"/>
  <c r="L53" i="29"/>
  <c r="O14" i="56"/>
  <c r="O47" i="29"/>
  <c r="L14" i="56"/>
  <c r="L47" i="29"/>
  <c r="R4" i="24"/>
  <c r="R37" i="41"/>
  <c r="L21" i="24"/>
  <c r="L24" i="24"/>
  <c r="L57" i="41"/>
  <c r="K20" i="24"/>
  <c r="P20" i="24"/>
  <c r="M14" i="24"/>
  <c r="P6" i="56"/>
  <c r="P39" i="29"/>
  <c r="N67" i="41"/>
  <c r="K58" i="41"/>
  <c r="K25" i="24"/>
  <c r="O98" i="29"/>
  <c r="O59" i="29"/>
  <c r="O26" i="56"/>
  <c r="N12" i="56"/>
  <c r="N45" i="29"/>
  <c r="P12" i="56"/>
  <c r="P45" i="29"/>
  <c r="J6" i="24"/>
  <c r="J39" i="41"/>
  <c r="P36" i="29"/>
  <c r="P3" i="56"/>
  <c r="K98" i="41"/>
  <c r="P98" i="41"/>
  <c r="Q26" i="24"/>
  <c r="Q59" i="41"/>
  <c r="R55" i="29"/>
  <c r="R22" i="56"/>
  <c r="L22" i="56"/>
  <c r="L55" i="29"/>
  <c r="M52" i="29"/>
  <c r="M19" i="56"/>
  <c r="K12" i="24"/>
  <c r="P36" i="41"/>
  <c r="P3" i="24"/>
  <c r="R27" i="56"/>
  <c r="R60" i="29"/>
  <c r="P55" i="41"/>
  <c r="P22" i="24"/>
  <c r="R19" i="24"/>
  <c r="R52" i="41"/>
  <c r="Q11" i="56"/>
  <c r="Q44" i="29"/>
  <c r="K11" i="56"/>
  <c r="K44" i="29"/>
  <c r="P42" i="29"/>
  <c r="P9" i="56"/>
  <c r="S5" i="56"/>
  <c r="S38" i="29"/>
  <c r="O67" i="29"/>
  <c r="J67" i="29"/>
  <c r="K60" i="41"/>
  <c r="K27" i="24"/>
  <c r="P25" i="56"/>
  <c r="P58" i="29"/>
  <c r="M54" i="29"/>
  <c r="M21" i="56"/>
  <c r="O11" i="24"/>
  <c r="P11" i="41"/>
  <c r="P11" i="24"/>
  <c r="L9" i="24"/>
  <c r="L42" i="41"/>
  <c r="P38" i="41"/>
  <c r="P5" i="24"/>
  <c r="L10" i="29"/>
  <c r="L10" i="56"/>
  <c r="O7" i="24"/>
  <c r="O40" i="41"/>
  <c r="L4" i="56"/>
  <c r="L37" i="29"/>
  <c r="L7" i="56"/>
  <c r="L40" i="29"/>
  <c r="R24" i="56"/>
  <c r="R57" i="29"/>
  <c r="N20" i="56"/>
  <c r="N53" i="29"/>
  <c r="J14" i="56"/>
  <c r="J47" i="29"/>
  <c r="K14" i="56"/>
  <c r="K47" i="29"/>
  <c r="M10" i="24"/>
  <c r="M43" i="41"/>
  <c r="J21" i="24"/>
  <c r="Q21" i="24"/>
  <c r="K24" i="24"/>
  <c r="K57" i="41"/>
  <c r="L20" i="24"/>
  <c r="O20" i="24"/>
  <c r="L14" i="24"/>
  <c r="M6" i="56"/>
  <c r="M39" i="29"/>
  <c r="Q67" i="41"/>
  <c r="J98" i="29"/>
  <c r="P26" i="56"/>
  <c r="P59" i="29"/>
  <c r="K12" i="56"/>
  <c r="K45" i="29"/>
  <c r="O12" i="56"/>
  <c r="O45" i="29"/>
  <c r="L6" i="24"/>
  <c r="L39" i="41"/>
  <c r="Q3" i="56"/>
  <c r="Q36" i="29"/>
  <c r="R98" i="41"/>
  <c r="O98" i="41"/>
  <c r="R26" i="24"/>
  <c r="R59" i="41"/>
  <c r="Q22" i="56"/>
  <c r="Q55" i="29"/>
  <c r="K22" i="56"/>
  <c r="K55" i="29"/>
  <c r="R19" i="56"/>
  <c r="R52" i="29"/>
  <c r="N12" i="24"/>
  <c r="Q3" i="24"/>
  <c r="Q36" i="41"/>
  <c r="Q60" i="29"/>
  <c r="Q27" i="56"/>
  <c r="O22" i="24"/>
  <c r="O55" i="41"/>
  <c r="P11" i="56"/>
  <c r="P44" i="29"/>
  <c r="S11" i="56"/>
  <c r="S44" i="29"/>
  <c r="O9" i="56"/>
  <c r="O42" i="29"/>
  <c r="M5" i="56"/>
  <c r="M38" i="29"/>
  <c r="K67" i="29"/>
  <c r="R67" i="29"/>
  <c r="Q27" i="24"/>
  <c r="Q60" i="41"/>
  <c r="R58" i="29"/>
  <c r="R25" i="56"/>
  <c r="S21" i="56"/>
  <c r="S54" i="29"/>
  <c r="M11" i="24"/>
  <c r="O9" i="24"/>
  <c r="O42" i="41"/>
  <c r="K5" i="24"/>
  <c r="K38" i="41"/>
  <c r="M10" i="56"/>
  <c r="M10" i="29"/>
  <c r="M4" i="56"/>
  <c r="M37" i="29"/>
  <c r="S7" i="56"/>
  <c r="S40" i="29"/>
  <c r="O25" i="24"/>
  <c r="O120" i="41"/>
  <c r="Q57" i="29"/>
  <c r="Q24" i="56"/>
  <c r="K53" i="29"/>
  <c r="K20" i="56"/>
  <c r="P14" i="56"/>
  <c r="P47" i="29"/>
  <c r="J10" i="24"/>
  <c r="J43" i="41"/>
  <c r="L10" i="24"/>
  <c r="L43" i="41"/>
  <c r="Q4" i="24"/>
  <c r="Q37" i="41"/>
  <c r="N21" i="24"/>
  <c r="N20" i="24"/>
  <c r="R14" i="24"/>
  <c r="K14" i="24"/>
  <c r="Q6" i="56"/>
  <c r="Q39" i="29"/>
  <c r="R67" i="41"/>
  <c r="M25" i="24"/>
  <c r="M58" i="41"/>
  <c r="P98" i="29"/>
  <c r="J26" i="56"/>
  <c r="J59" i="29"/>
  <c r="M12" i="56"/>
  <c r="M45" i="29"/>
  <c r="Q6" i="24"/>
  <c r="Q39" i="41"/>
  <c r="S3" i="56"/>
  <c r="S36" i="29"/>
  <c r="M98" i="41"/>
  <c r="P59" i="41"/>
  <c r="P26" i="24"/>
  <c r="O22" i="56"/>
  <c r="O55" i="29"/>
  <c r="O52" i="29"/>
  <c r="O19" i="56"/>
  <c r="S19" i="56"/>
  <c r="S52" i="29"/>
  <c r="O3" i="24"/>
  <c r="O36" i="41"/>
  <c r="S27" i="56"/>
  <c r="S60" i="29"/>
  <c r="P27" i="56"/>
  <c r="P60" i="29"/>
  <c r="M22" i="24"/>
  <c r="M55" i="41"/>
  <c r="Q19" i="24"/>
  <c r="Q52" i="41"/>
  <c r="R11" i="56"/>
  <c r="R44" i="29"/>
  <c r="L42" i="29"/>
  <c r="L9" i="56"/>
  <c r="R9" i="56"/>
  <c r="R42" i="29"/>
  <c r="P5" i="56"/>
  <c r="P38" i="29"/>
  <c r="M67" i="29"/>
  <c r="J27" i="24"/>
  <c r="J60" i="41"/>
  <c r="O27" i="24"/>
  <c r="O60" i="41"/>
  <c r="L25" i="56"/>
  <c r="L58" i="29"/>
  <c r="L54" i="29"/>
  <c r="L21" i="56"/>
  <c r="N11" i="24"/>
  <c r="R9" i="24"/>
  <c r="R42" i="41"/>
  <c r="N9" i="24"/>
  <c r="N42" i="41"/>
  <c r="Q10" i="29"/>
  <c r="Q10" i="56"/>
  <c r="K10" i="56"/>
  <c r="K10" i="29"/>
  <c r="R7" i="24"/>
  <c r="R40" i="41"/>
  <c r="R4" i="56"/>
  <c r="R37" i="29"/>
  <c r="O7" i="56"/>
  <c r="O40" i="29"/>
  <c r="K7" i="56"/>
  <c r="K40" i="29"/>
  <c r="P24" i="56"/>
  <c r="P57" i="29"/>
  <c r="J20" i="56"/>
  <c r="J53" i="29"/>
  <c r="Q14" i="56"/>
  <c r="Q47" i="29"/>
  <c r="P43" i="41"/>
  <c r="P10" i="24"/>
  <c r="K10" i="24"/>
  <c r="K43" i="41"/>
  <c r="O4" i="24"/>
  <c r="O37" i="41"/>
  <c r="O21" i="24"/>
  <c r="R24" i="24"/>
  <c r="R57" i="41"/>
  <c r="J20" i="24"/>
  <c r="O14" i="24"/>
  <c r="S6" i="56"/>
  <c r="S39" i="29"/>
  <c r="P67" i="41"/>
  <c r="P25" i="24"/>
  <c r="P58" i="41"/>
  <c r="K98" i="29"/>
  <c r="N26" i="56"/>
  <c r="N59" i="29"/>
  <c r="L45" i="29"/>
  <c r="L12" i="56"/>
  <c r="N6" i="24"/>
  <c r="N39" i="41"/>
  <c r="R6" i="24"/>
  <c r="R39" i="41"/>
  <c r="L36" i="29"/>
  <c r="L3" i="56"/>
  <c r="L98" i="41"/>
  <c r="J26" i="24"/>
  <c r="J59" i="41"/>
  <c r="J55" i="29"/>
  <c r="J22" i="56"/>
  <c r="J19" i="56"/>
  <c r="J52" i="29"/>
  <c r="K19" i="56"/>
  <c r="K52" i="29"/>
  <c r="Q12" i="24"/>
  <c r="K3" i="24"/>
  <c r="K36" i="41"/>
  <c r="L60" i="29"/>
  <c r="L27" i="56"/>
  <c r="O60" i="29"/>
  <c r="O27" i="56"/>
  <c r="K22" i="24"/>
  <c r="K55" i="41"/>
  <c r="N52" i="41"/>
  <c r="N19" i="24"/>
  <c r="O44" i="29"/>
  <c r="O11" i="56"/>
  <c r="Q9" i="56"/>
  <c r="Q42" i="29"/>
  <c r="J9" i="56"/>
  <c r="J42" i="29"/>
  <c r="O5" i="56"/>
  <c r="O38" i="29"/>
  <c r="N67" i="29"/>
  <c r="L27" i="24"/>
  <c r="L60" i="41"/>
  <c r="P27" i="24"/>
  <c r="P60" i="41"/>
  <c r="K58" i="29"/>
  <c r="K25" i="56"/>
  <c r="J54" i="29"/>
  <c r="J21" i="56"/>
  <c r="R11" i="24"/>
  <c r="K9" i="24"/>
  <c r="K42" i="41"/>
  <c r="Q9" i="24"/>
  <c r="Q42" i="41"/>
  <c r="O5" i="24"/>
  <c r="O38" i="41"/>
  <c r="P10" i="56"/>
  <c r="P10" i="29"/>
  <c r="S10" i="56"/>
  <c r="S10" i="29"/>
  <c r="K7" i="24"/>
  <c r="K40" i="41"/>
  <c r="Q37" i="29"/>
  <c r="Q4" i="56"/>
  <c r="Q40" i="29"/>
  <c r="Q7" i="56"/>
  <c r="N7" i="56"/>
  <c r="N40" i="29"/>
  <c r="F61" i="77"/>
  <c r="F5" i="14"/>
  <c r="F11" i="14" s="1"/>
  <c r="H124" i="41"/>
  <c r="H124" i="30" s="1"/>
  <c r="H124" i="29"/>
  <c r="H86" i="98"/>
  <c r="G86" i="98"/>
  <c r="I93" i="41"/>
  <c r="I93" i="30" s="1"/>
  <c r="G4" i="14"/>
  <c r="T72" i="41"/>
  <c r="U72" i="41"/>
  <c r="I124" i="30"/>
  <c r="S23" i="29"/>
  <c r="S17" i="29"/>
  <c r="S13" i="29"/>
  <c r="Q84" i="91"/>
  <c r="H41" i="41"/>
  <c r="I41" i="41"/>
  <c r="H8" i="29"/>
  <c r="U72" i="30"/>
  <c r="T72" i="30"/>
  <c r="G8" i="29"/>
  <c r="E73" i="41"/>
  <c r="T73" i="41" s="1"/>
  <c r="E9" i="24"/>
  <c r="G7" i="94"/>
  <c r="J7" i="94"/>
  <c r="H7" i="94"/>
  <c r="I7" i="94"/>
  <c r="H9" i="56"/>
  <c r="H27" i="56"/>
  <c r="G9" i="56"/>
  <c r="G14" i="24"/>
  <c r="E14" i="56"/>
  <c r="E11" i="24"/>
  <c r="H19" i="24"/>
  <c r="E20" i="24"/>
  <c r="H12" i="24"/>
  <c r="I27" i="24"/>
  <c r="G14" i="56"/>
  <c r="F12" i="56"/>
  <c r="I21" i="24"/>
  <c r="H12" i="56"/>
  <c r="H14" i="56"/>
  <c r="G19" i="24"/>
  <c r="H20" i="56"/>
  <c r="I12" i="56"/>
  <c r="I61" i="47"/>
  <c r="I63" i="47" s="1"/>
  <c r="S28" i="47"/>
  <c r="G41" i="76"/>
  <c r="I93" i="29"/>
  <c r="F17" i="29"/>
  <c r="E24" i="23"/>
  <c r="I14" i="56"/>
  <c r="G11" i="56"/>
  <c r="I14" i="24"/>
  <c r="F21" i="24"/>
  <c r="G12" i="56"/>
  <c r="G9" i="24"/>
  <c r="F20" i="24"/>
  <c r="E5" i="56"/>
  <c r="G5" i="56"/>
  <c r="G4" i="24"/>
  <c r="E4" i="24"/>
  <c r="S20" i="24"/>
  <c r="F23" i="29"/>
  <c r="G19" i="56"/>
  <c r="H14" i="24"/>
  <c r="I19" i="24"/>
  <c r="F19" i="24"/>
  <c r="E27" i="24"/>
  <c r="G5" i="24"/>
  <c r="F7" i="24"/>
  <c r="S27" i="24"/>
  <c r="I11" i="24"/>
  <c r="H19" i="56"/>
  <c r="S21" i="24"/>
  <c r="H4" i="56"/>
  <c r="I20" i="56"/>
  <c r="H20" i="24"/>
  <c r="G20" i="56"/>
  <c r="F12" i="24"/>
  <c r="H27" i="24"/>
  <c r="I19" i="56"/>
  <c r="F44" i="29"/>
  <c r="F11" i="56"/>
  <c r="I20" i="24"/>
  <c r="F10" i="29"/>
  <c r="F10" i="56"/>
  <c r="I21" i="56"/>
  <c r="E12" i="56"/>
  <c r="S10" i="24"/>
  <c r="G12" i="24"/>
  <c r="E14" i="24"/>
  <c r="G10" i="24"/>
  <c r="F10" i="24"/>
  <c r="G11" i="24"/>
  <c r="H10" i="56"/>
  <c r="E10" i="24"/>
  <c r="H21" i="24"/>
  <c r="G10" i="56"/>
  <c r="E55" i="56"/>
  <c r="E22" i="56" s="1"/>
  <c r="E22" i="23"/>
  <c r="F13" i="29"/>
  <c r="S5" i="24"/>
  <c r="F38" i="29"/>
  <c r="F5" i="56"/>
  <c r="S9" i="24"/>
  <c r="I7" i="24"/>
  <c r="F40" i="29"/>
  <c r="F7" i="56"/>
  <c r="F53" i="29"/>
  <c r="F20" i="56"/>
  <c r="S11" i="24"/>
  <c r="G3" i="24"/>
  <c r="E12" i="24"/>
  <c r="E21" i="24"/>
  <c r="E5" i="24"/>
  <c r="F14" i="24"/>
  <c r="H5" i="56"/>
  <c r="I10" i="24"/>
  <c r="I9" i="56"/>
  <c r="H21" i="56"/>
  <c r="H7" i="56"/>
  <c r="E7" i="24"/>
  <c r="E20" i="56"/>
  <c r="F5" i="24"/>
  <c r="S7" i="24"/>
  <c r="E11" i="56"/>
  <c r="S19" i="24"/>
  <c r="E39" i="24"/>
  <c r="E6" i="23"/>
  <c r="E19" i="56"/>
  <c r="E7" i="56"/>
  <c r="F42" i="29"/>
  <c r="F9" i="56"/>
  <c r="F47" i="29"/>
  <c r="F14" i="56"/>
  <c r="E58" i="56"/>
  <c r="E25" i="23"/>
  <c r="I12" i="24"/>
  <c r="S12" i="24"/>
  <c r="G20" i="24"/>
  <c r="H11" i="24"/>
  <c r="E9" i="56"/>
  <c r="F27" i="24"/>
  <c r="I5" i="24"/>
  <c r="E21" i="56"/>
  <c r="F60" i="29"/>
  <c r="F27" i="56"/>
  <c r="I9" i="24"/>
  <c r="I7" i="56"/>
  <c r="G4" i="56"/>
  <c r="S14" i="24"/>
  <c r="E27" i="56"/>
  <c r="F9" i="24"/>
  <c r="G27" i="24"/>
  <c r="F54" i="29"/>
  <c r="F21" i="56"/>
  <c r="E59" i="24"/>
  <c r="E26" i="23"/>
  <c r="G7" i="24"/>
  <c r="H9" i="24"/>
  <c r="G7" i="56"/>
  <c r="H7" i="24"/>
  <c r="I11" i="56"/>
  <c r="F11" i="24"/>
  <c r="H11" i="56"/>
  <c r="I27" i="56"/>
  <c r="G21" i="56"/>
  <c r="H5" i="24"/>
  <c r="I5" i="56"/>
  <c r="H10" i="24"/>
  <c r="I10" i="56"/>
  <c r="E19" i="24"/>
  <c r="E10" i="56"/>
  <c r="G21" i="24"/>
  <c r="G27" i="56"/>
  <c r="F52" i="29"/>
  <c r="F19" i="56"/>
  <c r="I4" i="56"/>
  <c r="I3" i="56"/>
  <c r="F36" i="29"/>
  <c r="F3" i="56"/>
  <c r="H3" i="24"/>
  <c r="S3" i="24"/>
  <c r="G3" i="56"/>
  <c r="E3" i="56"/>
  <c r="I3" i="24"/>
  <c r="E3" i="24"/>
  <c r="H3" i="56"/>
  <c r="F3" i="24"/>
  <c r="F37" i="29"/>
  <c r="F4" i="56"/>
  <c r="F4" i="24"/>
  <c r="H4" i="24"/>
  <c r="I4" i="24"/>
  <c r="E4" i="56"/>
  <c r="S4" i="24"/>
  <c r="C86" i="98"/>
  <c r="E55" i="24"/>
  <c r="F41" i="77"/>
  <c r="E59" i="56"/>
  <c r="I56" i="41"/>
  <c r="I23" i="41" s="1"/>
  <c r="H56" i="41"/>
  <c r="H23" i="41" s="1"/>
  <c r="I42" i="29"/>
  <c r="I56" i="29"/>
  <c r="I10" i="29"/>
  <c r="G10" i="29"/>
  <c r="G42" i="29"/>
  <c r="G56" i="29"/>
  <c r="H10" i="29"/>
  <c r="H42" i="29"/>
  <c r="H56" i="29"/>
  <c r="G39" i="74"/>
  <c r="I13" i="41"/>
  <c r="U109" i="24"/>
  <c r="T109" i="24"/>
  <c r="U108" i="29"/>
  <c r="T108" i="29"/>
  <c r="H46" i="29"/>
  <c r="H50" i="29"/>
  <c r="U112" i="29"/>
  <c r="T112" i="29"/>
  <c r="I46" i="29"/>
  <c r="I50" i="29"/>
  <c r="AV13" i="68"/>
  <c r="AG13" i="68"/>
  <c r="C6" i="74" s="1"/>
  <c r="C66" i="74" s="1"/>
  <c r="G50" i="29"/>
  <c r="G46" i="29"/>
  <c r="U81" i="29"/>
  <c r="T81" i="29"/>
  <c r="U77" i="29"/>
  <c r="T77" i="29"/>
  <c r="AV12" i="68"/>
  <c r="AG12" i="68"/>
  <c r="C5" i="74" s="1"/>
  <c r="AV11" i="68"/>
  <c r="AG11" i="68"/>
  <c r="C4" i="74" s="1"/>
  <c r="U81" i="41"/>
  <c r="G54" i="29"/>
  <c r="E70" i="56"/>
  <c r="E70" i="29" s="1"/>
  <c r="E123" i="23"/>
  <c r="E92" i="23"/>
  <c r="T85" i="24"/>
  <c r="E119" i="56"/>
  <c r="E119" i="29" s="1"/>
  <c r="T109" i="56"/>
  <c r="U68" i="56"/>
  <c r="T60" i="56"/>
  <c r="T15" i="23"/>
  <c r="E39" i="56"/>
  <c r="T38" i="24"/>
  <c r="T68" i="24"/>
  <c r="T114" i="24"/>
  <c r="T115" i="56"/>
  <c r="U43" i="56"/>
  <c r="T38" i="56"/>
  <c r="U38" i="24"/>
  <c r="T42" i="24"/>
  <c r="U60" i="24"/>
  <c r="U44" i="24"/>
  <c r="E101" i="24"/>
  <c r="E101" i="41" s="1"/>
  <c r="T100" i="24"/>
  <c r="E88" i="56"/>
  <c r="E88" i="29" s="1"/>
  <c r="U106" i="24"/>
  <c r="U40" i="56"/>
  <c r="T104" i="24"/>
  <c r="U42" i="24"/>
  <c r="T52" i="56"/>
  <c r="U19" i="23"/>
  <c r="U20" i="23"/>
  <c r="T54" i="56"/>
  <c r="T114" i="56"/>
  <c r="T53" i="24"/>
  <c r="U40" i="24"/>
  <c r="U43" i="24"/>
  <c r="U76" i="56"/>
  <c r="T104" i="56"/>
  <c r="U98" i="56"/>
  <c r="T37" i="24"/>
  <c r="T116" i="56"/>
  <c r="U42" i="56"/>
  <c r="T98" i="56"/>
  <c r="F71" i="41"/>
  <c r="U47" i="56"/>
  <c r="T67" i="56"/>
  <c r="T76" i="24"/>
  <c r="E68" i="41"/>
  <c r="T68" i="41" s="1"/>
  <c r="U84" i="56"/>
  <c r="E84" i="29"/>
  <c r="T71" i="24"/>
  <c r="E67" i="29"/>
  <c r="E98" i="41"/>
  <c r="T98" i="24"/>
  <c r="T105" i="56"/>
  <c r="T91" i="56"/>
  <c r="T100" i="56"/>
  <c r="G100" i="29"/>
  <c r="U14" i="23"/>
  <c r="T74" i="24"/>
  <c r="U99" i="24"/>
  <c r="T99" i="24"/>
  <c r="T37" i="56"/>
  <c r="F83" i="29"/>
  <c r="E57" i="24"/>
  <c r="E57" i="56"/>
  <c r="T73" i="56"/>
  <c r="U69" i="24"/>
  <c r="U122" i="56"/>
  <c r="U75" i="24"/>
  <c r="U100" i="56"/>
  <c r="T104" i="29"/>
  <c r="U115" i="24"/>
  <c r="T122" i="24"/>
  <c r="T36" i="24"/>
  <c r="T60" i="24"/>
  <c r="T116" i="24"/>
  <c r="U37" i="24"/>
  <c r="H53" i="29"/>
  <c r="T85" i="56"/>
  <c r="I60" i="29"/>
  <c r="U75" i="29"/>
  <c r="H36" i="29"/>
  <c r="C4" i="14"/>
  <c r="I44" i="29"/>
  <c r="I40" i="29"/>
  <c r="F84" i="91"/>
  <c r="I52" i="29"/>
  <c r="I53" i="29"/>
  <c r="I47" i="29"/>
  <c r="I38" i="29"/>
  <c r="I54" i="29"/>
  <c r="I38" i="41"/>
  <c r="I52" i="41"/>
  <c r="I19" i="41" s="1"/>
  <c r="F40" i="74"/>
  <c r="I20" i="41"/>
  <c r="G40" i="74"/>
  <c r="S62" i="30"/>
  <c r="G84" i="91"/>
  <c r="I37" i="29"/>
  <c r="I36" i="29"/>
  <c r="H60" i="29"/>
  <c r="H38" i="29"/>
  <c r="H44" i="29"/>
  <c r="H40" i="29"/>
  <c r="H52" i="29"/>
  <c r="H54" i="29"/>
  <c r="H37" i="29"/>
  <c r="H38" i="41"/>
  <c r="H5" i="41" s="1"/>
  <c r="F39" i="74"/>
  <c r="D59" i="74"/>
  <c r="G60" i="29"/>
  <c r="H43" i="41"/>
  <c r="H60" i="41"/>
  <c r="H27" i="41" s="1"/>
  <c r="F59" i="74"/>
  <c r="H52" i="41"/>
  <c r="H19" i="41" s="1"/>
  <c r="F19" i="74"/>
  <c r="H20" i="41"/>
  <c r="H37" i="41"/>
  <c r="H4" i="41" s="1"/>
  <c r="H40" i="41"/>
  <c r="F60" i="74"/>
  <c r="H42" i="41"/>
  <c r="H9" i="41" s="1"/>
  <c r="H36" i="41"/>
  <c r="H3" i="41" s="1"/>
  <c r="T116" i="29"/>
  <c r="T99" i="29"/>
  <c r="E124" i="41"/>
  <c r="C61" i="77"/>
  <c r="E124" i="29"/>
  <c r="C41" i="77"/>
  <c r="I60" i="41"/>
  <c r="I27" i="41" s="1"/>
  <c r="G59" i="74"/>
  <c r="I36" i="41"/>
  <c r="I3" i="41" s="1"/>
  <c r="I40" i="41"/>
  <c r="I43" i="41"/>
  <c r="I21" i="41"/>
  <c r="G19" i="74"/>
  <c r="I14" i="41"/>
  <c r="I42" i="41"/>
  <c r="I9" i="41" s="1"/>
  <c r="I37" i="41"/>
  <c r="I4" i="41" s="1"/>
  <c r="H93" i="41"/>
  <c r="H93" i="30" s="1"/>
  <c r="F61" i="76"/>
  <c r="F41" i="76"/>
  <c r="H93" i="29"/>
  <c r="F93" i="41"/>
  <c r="F93" i="30" s="1"/>
  <c r="F93" i="29"/>
  <c r="E41" i="76"/>
  <c r="G93" i="41"/>
  <c r="G93" i="30" s="1"/>
  <c r="G93" i="29"/>
  <c r="C41" i="76"/>
  <c r="C61" i="76"/>
  <c r="E93" i="29"/>
  <c r="E93" i="41"/>
  <c r="T36" i="56"/>
  <c r="U36" i="24"/>
  <c r="H45" i="29"/>
  <c r="U109" i="29"/>
  <c r="T107" i="29"/>
  <c r="U114" i="56"/>
  <c r="E120" i="56"/>
  <c r="E120" i="24"/>
  <c r="T78" i="56"/>
  <c r="U106" i="56"/>
  <c r="E58" i="24"/>
  <c r="E86" i="24"/>
  <c r="E86" i="41" s="1"/>
  <c r="E90" i="56"/>
  <c r="E90" i="24"/>
  <c r="E89" i="56"/>
  <c r="E89" i="24"/>
  <c r="T78" i="24"/>
  <c r="U83" i="24"/>
  <c r="E119" i="24"/>
  <c r="E119" i="41" s="1"/>
  <c r="T68" i="29"/>
  <c r="U36" i="56"/>
  <c r="U68" i="24"/>
  <c r="T68" i="56"/>
  <c r="U67" i="56"/>
  <c r="U91" i="24"/>
  <c r="F122" i="29"/>
  <c r="T115" i="24"/>
  <c r="U114" i="29"/>
  <c r="U116" i="24"/>
  <c r="U114" i="24"/>
  <c r="U115" i="56"/>
  <c r="U116" i="29"/>
  <c r="T115" i="29"/>
  <c r="U116" i="56"/>
  <c r="T83" i="56"/>
  <c r="T85" i="29"/>
  <c r="T83" i="24"/>
  <c r="U85" i="56"/>
  <c r="U83" i="56"/>
  <c r="E83" i="29"/>
  <c r="E83" i="41"/>
  <c r="U83" i="41" s="1"/>
  <c r="U84" i="24"/>
  <c r="T84" i="24"/>
  <c r="U85" i="24"/>
  <c r="T84" i="56"/>
  <c r="T107" i="56"/>
  <c r="U109" i="56"/>
  <c r="U107" i="24"/>
  <c r="U106" i="29"/>
  <c r="T106" i="56"/>
  <c r="T107" i="24"/>
  <c r="U107" i="56"/>
  <c r="T106" i="24"/>
  <c r="T76" i="56"/>
  <c r="G76" i="29"/>
  <c r="U78" i="56"/>
  <c r="E78" i="29"/>
  <c r="U75" i="56"/>
  <c r="U78" i="24"/>
  <c r="U78" i="41"/>
  <c r="T75" i="56"/>
  <c r="U76" i="24"/>
  <c r="T75" i="24"/>
  <c r="T102" i="56"/>
  <c r="U102" i="24"/>
  <c r="T71" i="29"/>
  <c r="H47" i="29"/>
  <c r="U44" i="56"/>
  <c r="T44" i="56"/>
  <c r="U37" i="56"/>
  <c r="U54" i="24"/>
  <c r="U52" i="24"/>
  <c r="T53" i="56"/>
  <c r="U53" i="24"/>
  <c r="U54" i="56"/>
  <c r="T40" i="56"/>
  <c r="T52" i="24"/>
  <c r="T44" i="24"/>
  <c r="T40" i="24"/>
  <c r="U52" i="56"/>
  <c r="F45" i="29"/>
  <c r="U53" i="56"/>
  <c r="T43" i="56"/>
  <c r="U60" i="56"/>
  <c r="T54" i="24"/>
  <c r="T42" i="56"/>
  <c r="I45" i="29"/>
  <c r="U47" i="24"/>
  <c r="T47" i="24"/>
  <c r="U38" i="56"/>
  <c r="T47" i="56"/>
  <c r="T43" i="24"/>
  <c r="U27" i="23"/>
  <c r="U122" i="24"/>
  <c r="T27" i="23"/>
  <c r="T122" i="56"/>
  <c r="U100" i="24"/>
  <c r="U98" i="24"/>
  <c r="U104" i="24"/>
  <c r="U104" i="56"/>
  <c r="T105" i="24"/>
  <c r="U105" i="24"/>
  <c r="T99" i="56"/>
  <c r="U102" i="56"/>
  <c r="T102" i="24"/>
  <c r="U99" i="56"/>
  <c r="U104" i="29"/>
  <c r="U105" i="56"/>
  <c r="E101" i="29"/>
  <c r="U91" i="56"/>
  <c r="E91" i="29"/>
  <c r="T91" i="24"/>
  <c r="G74" i="41"/>
  <c r="T71" i="56"/>
  <c r="U74" i="24"/>
  <c r="T74" i="56"/>
  <c r="U73" i="24"/>
  <c r="T73" i="24"/>
  <c r="U71" i="56"/>
  <c r="U74" i="56"/>
  <c r="U71" i="24"/>
  <c r="E71" i="41"/>
  <c r="U73" i="56"/>
  <c r="H69" i="29"/>
  <c r="U69" i="56"/>
  <c r="T69" i="56"/>
  <c r="G69" i="29"/>
  <c r="I69" i="41"/>
  <c r="T69" i="24"/>
  <c r="E67" i="41"/>
  <c r="U67" i="24"/>
  <c r="T67" i="24"/>
  <c r="U71" i="29"/>
  <c r="T75" i="29"/>
  <c r="U68" i="29"/>
  <c r="U107" i="29"/>
  <c r="T114" i="29"/>
  <c r="U99" i="29"/>
  <c r="T102" i="29"/>
  <c r="U115" i="29"/>
  <c r="U102" i="29"/>
  <c r="T109" i="29"/>
  <c r="G38" i="29"/>
  <c r="G37" i="29"/>
  <c r="G47" i="29"/>
  <c r="G44" i="29"/>
  <c r="G36" i="29"/>
  <c r="G40" i="29"/>
  <c r="G45" i="29"/>
  <c r="G52" i="29"/>
  <c r="G53" i="29"/>
  <c r="T91" i="41"/>
  <c r="T76" i="41"/>
  <c r="U91" i="41"/>
  <c r="U76" i="41"/>
  <c r="D41" i="76"/>
  <c r="E61" i="76"/>
  <c r="T45" i="24"/>
  <c r="U45" i="24"/>
  <c r="T45" i="56"/>
  <c r="U12" i="23"/>
  <c r="U45" i="56"/>
  <c r="U16" i="23"/>
  <c r="U4" i="23"/>
  <c r="T14" i="23"/>
  <c r="T20" i="23"/>
  <c r="T4" i="23"/>
  <c r="T16" i="23"/>
  <c r="U11" i="23"/>
  <c r="T21" i="23"/>
  <c r="U15" i="23"/>
  <c r="U10" i="23"/>
  <c r="T5" i="23"/>
  <c r="T9" i="23"/>
  <c r="U5" i="23"/>
  <c r="T19" i="23"/>
  <c r="U21" i="23"/>
  <c r="T11" i="23"/>
  <c r="T18" i="23"/>
  <c r="T12" i="23"/>
  <c r="U18" i="23"/>
  <c r="U9" i="23"/>
  <c r="T7" i="23"/>
  <c r="T3" i="23"/>
  <c r="U7" i="23"/>
  <c r="U3" i="23"/>
  <c r="T10" i="23"/>
  <c r="T77" i="41" l="1"/>
  <c r="U77" i="41"/>
  <c r="D61" i="76"/>
  <c r="F93" i="100"/>
  <c r="F94" i="100" s="1"/>
  <c r="T81" i="41"/>
  <c r="E125" i="100"/>
  <c r="T93" i="100"/>
  <c r="T94" i="100" s="1"/>
  <c r="I62" i="100"/>
  <c r="I63" i="100" s="1"/>
  <c r="I29" i="100"/>
  <c r="I30" i="100" s="1"/>
  <c r="F3" i="14"/>
  <c r="H62" i="100"/>
  <c r="H63" i="100" s="1"/>
  <c r="H29" i="100"/>
  <c r="H30" i="100" s="1"/>
  <c r="I10" i="41"/>
  <c r="I8" i="41"/>
  <c r="I41" i="30"/>
  <c r="I8" i="30" s="1"/>
  <c r="H8" i="41"/>
  <c r="H41" i="30"/>
  <c r="H8" i="30" s="1"/>
  <c r="I27" i="29"/>
  <c r="F9" i="29"/>
  <c r="Q22" i="29"/>
  <c r="G27" i="29"/>
  <c r="H11" i="29"/>
  <c r="I7" i="29"/>
  <c r="G17" i="29"/>
  <c r="H13" i="29"/>
  <c r="H46" i="30"/>
  <c r="H13" i="30" s="1"/>
  <c r="G23" i="29"/>
  <c r="F21" i="29"/>
  <c r="F7" i="29"/>
  <c r="Q7" i="29"/>
  <c r="Q9" i="29"/>
  <c r="K19" i="29"/>
  <c r="L12" i="29"/>
  <c r="P27" i="29"/>
  <c r="O26" i="29"/>
  <c r="L14" i="29"/>
  <c r="J27" i="29"/>
  <c r="M14" i="29"/>
  <c r="Q25" i="29"/>
  <c r="R12" i="29"/>
  <c r="L24" i="29"/>
  <c r="O25" i="29"/>
  <c r="Q5" i="29"/>
  <c r="M26" i="29"/>
  <c r="K6" i="29"/>
  <c r="K9" i="29"/>
  <c r="K24" i="29"/>
  <c r="L7" i="29"/>
  <c r="K11" i="29"/>
  <c r="M7" i="29"/>
  <c r="G3" i="29"/>
  <c r="H14" i="29"/>
  <c r="H20" i="29"/>
  <c r="G9" i="29"/>
  <c r="F11" i="29"/>
  <c r="O27" i="29"/>
  <c r="N26" i="29"/>
  <c r="P24" i="29"/>
  <c r="O7" i="29"/>
  <c r="L9" i="29"/>
  <c r="O19" i="29"/>
  <c r="P14" i="29"/>
  <c r="O12" i="29"/>
  <c r="M6" i="29"/>
  <c r="N20" i="29"/>
  <c r="L4" i="29"/>
  <c r="Q11" i="29"/>
  <c r="N19" i="29"/>
  <c r="N9" i="29"/>
  <c r="K27" i="29"/>
  <c r="J24" i="29"/>
  <c r="S4" i="29"/>
  <c r="L19" i="29"/>
  <c r="G13" i="29"/>
  <c r="R27" i="29"/>
  <c r="M20" i="29"/>
  <c r="Q20" i="29"/>
  <c r="G7" i="29"/>
  <c r="G11" i="29"/>
  <c r="U122" i="29"/>
  <c r="H27" i="29"/>
  <c r="I21" i="29"/>
  <c r="G21" i="29"/>
  <c r="Q4" i="29"/>
  <c r="J19" i="29"/>
  <c r="R11" i="29"/>
  <c r="S27" i="29"/>
  <c r="O22" i="29"/>
  <c r="R22" i="29"/>
  <c r="O14" i="29"/>
  <c r="R7" i="29"/>
  <c r="O21" i="29"/>
  <c r="R6" i="29"/>
  <c r="O20" i="29"/>
  <c r="P7" i="29"/>
  <c r="K26" i="29"/>
  <c r="N14" i="29"/>
  <c r="J7" i="29"/>
  <c r="N25" i="29"/>
  <c r="M9" i="29"/>
  <c r="Q19" i="29"/>
  <c r="N27" i="29"/>
  <c r="S12" i="29"/>
  <c r="L6" i="29"/>
  <c r="R14" i="29"/>
  <c r="H7" i="29"/>
  <c r="U84" i="29"/>
  <c r="N11" i="29"/>
  <c r="G14" i="29"/>
  <c r="F12" i="29"/>
  <c r="I3" i="29"/>
  <c r="I5" i="29"/>
  <c r="I17" i="29"/>
  <c r="I50" i="30"/>
  <c r="I17" i="30" s="1"/>
  <c r="O11" i="29"/>
  <c r="L27" i="29"/>
  <c r="R4" i="29"/>
  <c r="M12" i="29"/>
  <c r="Q6" i="29"/>
  <c r="M5" i="29"/>
  <c r="R19" i="29"/>
  <c r="K12" i="29"/>
  <c r="R24" i="29"/>
  <c r="S5" i="29"/>
  <c r="P12" i="29"/>
  <c r="N5" i="29"/>
  <c r="M22" i="29"/>
  <c r="Q26" i="29"/>
  <c r="L11" i="29"/>
  <c r="P19" i="29"/>
  <c r="J11" i="29"/>
  <c r="J6" i="29"/>
  <c r="N21" i="29"/>
  <c r="M11" i="29"/>
  <c r="J20" i="29"/>
  <c r="M4" i="29"/>
  <c r="K5" i="29"/>
  <c r="R21" i="29"/>
  <c r="L5" i="29"/>
  <c r="T78" i="29"/>
  <c r="G4" i="29"/>
  <c r="H12" i="29"/>
  <c r="H4" i="29"/>
  <c r="I4" i="29"/>
  <c r="I14" i="29"/>
  <c r="I13" i="29"/>
  <c r="I46" i="30"/>
  <c r="I13" i="30" s="1"/>
  <c r="I23" i="29"/>
  <c r="I56" i="30"/>
  <c r="I23" i="30" s="1"/>
  <c r="F4" i="29"/>
  <c r="F5" i="29"/>
  <c r="J21" i="29"/>
  <c r="O5" i="29"/>
  <c r="L21" i="29"/>
  <c r="P5" i="29"/>
  <c r="K20" i="29"/>
  <c r="M21" i="29"/>
  <c r="L20" i="29"/>
  <c r="Q21" i="29"/>
  <c r="S20" i="29"/>
  <c r="P4" i="29"/>
  <c r="P21" i="29"/>
  <c r="M27" i="29"/>
  <c r="N6" i="29"/>
  <c r="P20" i="29"/>
  <c r="J4" i="29"/>
  <c r="M24" i="29"/>
  <c r="R5" i="29"/>
  <c r="P22" i="29"/>
  <c r="L26" i="29"/>
  <c r="O6" i="29"/>
  <c r="R20" i="29"/>
  <c r="S11" i="29"/>
  <c r="L22" i="29"/>
  <c r="J25" i="29"/>
  <c r="G20" i="29"/>
  <c r="I12" i="29"/>
  <c r="U76" i="29"/>
  <c r="H21" i="29"/>
  <c r="I20" i="29"/>
  <c r="H3" i="29"/>
  <c r="H23" i="29"/>
  <c r="H56" i="30"/>
  <c r="H23" i="30" s="1"/>
  <c r="I9" i="29"/>
  <c r="F14" i="29"/>
  <c r="N7" i="29"/>
  <c r="J22" i="29"/>
  <c r="Q14" i="29"/>
  <c r="L25" i="29"/>
  <c r="J26" i="29"/>
  <c r="S7" i="29"/>
  <c r="O9" i="29"/>
  <c r="K22" i="29"/>
  <c r="P26" i="29"/>
  <c r="K14" i="29"/>
  <c r="P25" i="29"/>
  <c r="N12" i="29"/>
  <c r="P6" i="29"/>
  <c r="O4" i="29"/>
  <c r="S9" i="29"/>
  <c r="N22" i="29"/>
  <c r="R26" i="29"/>
  <c r="J5" i="29"/>
  <c r="S14" i="29"/>
  <c r="M25" i="29"/>
  <c r="T100" i="29"/>
  <c r="H17" i="29"/>
  <c r="H50" i="30"/>
  <c r="H17" i="30" s="1"/>
  <c r="K7" i="29"/>
  <c r="J14" i="29"/>
  <c r="G19" i="29"/>
  <c r="H19" i="29"/>
  <c r="I19" i="29"/>
  <c r="H9" i="29"/>
  <c r="F3" i="29"/>
  <c r="F20" i="29"/>
  <c r="K25" i="29"/>
  <c r="J9" i="29"/>
  <c r="R9" i="29"/>
  <c r="S19" i="29"/>
  <c r="Q24" i="29"/>
  <c r="R25" i="29"/>
  <c r="Q27" i="29"/>
  <c r="P9" i="29"/>
  <c r="M19" i="29"/>
  <c r="N24" i="29"/>
  <c r="K4" i="29"/>
  <c r="Q12" i="29"/>
  <c r="N4" i="29"/>
  <c r="K21" i="29"/>
  <c r="J12" i="29"/>
  <c r="O24" i="29"/>
  <c r="G28" i="96"/>
  <c r="G30" i="96" s="1"/>
  <c r="S61" i="23"/>
  <c r="S63" i="23" s="1"/>
  <c r="H28" i="96"/>
  <c r="H30" i="96" s="1"/>
  <c r="S28" i="94"/>
  <c r="S30" i="94" s="1"/>
  <c r="S61" i="94"/>
  <c r="S63" i="94" s="1"/>
  <c r="P6" i="96"/>
  <c r="P25" i="96"/>
  <c r="P5" i="96"/>
  <c r="W14" i="95"/>
  <c r="P14" i="96"/>
  <c r="W11" i="95"/>
  <c r="P11" i="96"/>
  <c r="O28" i="96"/>
  <c r="O30" i="96" s="1"/>
  <c r="P4" i="96"/>
  <c r="P19" i="96"/>
  <c r="W15" i="95"/>
  <c r="P15" i="96"/>
  <c r="W3" i="95"/>
  <c r="P3" i="96"/>
  <c r="P26" i="96"/>
  <c r="W13" i="95"/>
  <c r="P13" i="96"/>
  <c r="P7" i="96"/>
  <c r="P24" i="96"/>
  <c r="W16" i="95"/>
  <c r="P16" i="96"/>
  <c r="W12" i="95"/>
  <c r="P12" i="96"/>
  <c r="W17" i="95"/>
  <c r="P17" i="96"/>
  <c r="W18" i="95"/>
  <c r="P18" i="96"/>
  <c r="P23" i="96"/>
  <c r="T98" i="29"/>
  <c r="U98" i="29"/>
  <c r="K3" i="41"/>
  <c r="K10" i="41"/>
  <c r="M22" i="41"/>
  <c r="L14" i="41"/>
  <c r="P5" i="41"/>
  <c r="R19" i="41"/>
  <c r="P20" i="41"/>
  <c r="J12" i="41"/>
  <c r="K4" i="41"/>
  <c r="M5" i="41"/>
  <c r="N26" i="41"/>
  <c r="L25" i="41"/>
  <c r="R3" i="29"/>
  <c r="M21" i="41"/>
  <c r="L11" i="41"/>
  <c r="K3" i="29"/>
  <c r="L3" i="29"/>
  <c r="N9" i="41"/>
  <c r="J10" i="41"/>
  <c r="O9" i="41"/>
  <c r="L9" i="41"/>
  <c r="L21" i="41"/>
  <c r="J5" i="41"/>
  <c r="M3" i="41"/>
  <c r="O24" i="41"/>
  <c r="O19" i="41"/>
  <c r="L12" i="41"/>
  <c r="O3" i="29"/>
  <c r="J24" i="41"/>
  <c r="R10" i="41"/>
  <c r="P7" i="41"/>
  <c r="M26" i="41"/>
  <c r="N5" i="41"/>
  <c r="L22" i="41"/>
  <c r="R12" i="41"/>
  <c r="R20" i="41"/>
  <c r="P4" i="41"/>
  <c r="M25" i="41"/>
  <c r="Q27" i="41"/>
  <c r="P11" i="29"/>
  <c r="O20" i="41"/>
  <c r="P3" i="41"/>
  <c r="K20" i="41"/>
  <c r="J3" i="29"/>
  <c r="Q25" i="41"/>
  <c r="Q10" i="41"/>
  <c r="J9" i="41"/>
  <c r="J3" i="41"/>
  <c r="R25" i="41"/>
  <c r="P9" i="41"/>
  <c r="P12" i="41"/>
  <c r="P6" i="41"/>
  <c r="Q14" i="41"/>
  <c r="N4" i="41"/>
  <c r="R11" i="41"/>
  <c r="J26" i="41"/>
  <c r="R6" i="41"/>
  <c r="P25" i="41"/>
  <c r="O3" i="41"/>
  <c r="O5" i="41"/>
  <c r="N19" i="41"/>
  <c r="Q12" i="41"/>
  <c r="O14" i="41"/>
  <c r="P10" i="41"/>
  <c r="R7" i="41"/>
  <c r="R9" i="41"/>
  <c r="O27" i="41"/>
  <c r="K14" i="41"/>
  <c r="N21" i="41"/>
  <c r="Q3" i="41"/>
  <c r="Q21" i="41"/>
  <c r="P22" i="41"/>
  <c r="P3" i="29"/>
  <c r="R4" i="41"/>
  <c r="M27" i="41"/>
  <c r="M19" i="41"/>
  <c r="N24" i="41"/>
  <c r="N22" i="41"/>
  <c r="N14" i="41"/>
  <c r="J19" i="41"/>
  <c r="M12" i="41"/>
  <c r="R5" i="41"/>
  <c r="J22" i="41"/>
  <c r="M24" i="41"/>
  <c r="L4" i="41"/>
  <c r="K22" i="41"/>
  <c r="N6" i="41"/>
  <c r="O21" i="41"/>
  <c r="M11" i="41"/>
  <c r="O22" i="41"/>
  <c r="L20" i="41"/>
  <c r="K27" i="41"/>
  <c r="Q26" i="41"/>
  <c r="J6" i="41"/>
  <c r="L24" i="41"/>
  <c r="J11" i="41"/>
  <c r="N3" i="41"/>
  <c r="K6" i="41"/>
  <c r="J25" i="41"/>
  <c r="Q7" i="41"/>
  <c r="N27" i="41"/>
  <c r="M6" i="41"/>
  <c r="Q11" i="41"/>
  <c r="N3" i="29"/>
  <c r="M4" i="41"/>
  <c r="O25" i="41"/>
  <c r="S3" i="29"/>
  <c r="Q9" i="41"/>
  <c r="J20" i="41"/>
  <c r="J27" i="41"/>
  <c r="P26" i="41"/>
  <c r="Q6" i="41"/>
  <c r="R14" i="41"/>
  <c r="Q4" i="41"/>
  <c r="Q3" i="29"/>
  <c r="J21" i="41"/>
  <c r="K12" i="41"/>
  <c r="K25" i="41"/>
  <c r="N7" i="41"/>
  <c r="L19" i="41"/>
  <c r="K26" i="41"/>
  <c r="J14" i="41"/>
  <c r="K11" i="41"/>
  <c r="L3" i="41"/>
  <c r="M20" i="41"/>
  <c r="R21" i="41"/>
  <c r="Q5" i="41"/>
  <c r="Q22" i="41"/>
  <c r="J7" i="41"/>
  <c r="M9" i="41"/>
  <c r="M3" i="29"/>
  <c r="O10" i="41"/>
  <c r="L27" i="41"/>
  <c r="K7" i="41"/>
  <c r="O4" i="41"/>
  <c r="N11" i="41"/>
  <c r="Q19" i="41"/>
  <c r="N12" i="41"/>
  <c r="R26" i="41"/>
  <c r="K24" i="41"/>
  <c r="O11" i="41"/>
  <c r="M14" i="41"/>
  <c r="K21" i="41"/>
  <c r="L26" i="41"/>
  <c r="R3" i="41"/>
  <c r="N10" i="41"/>
  <c r="K9" i="41"/>
  <c r="P27" i="41"/>
  <c r="R24" i="41"/>
  <c r="N20" i="41"/>
  <c r="L10" i="41"/>
  <c r="K5" i="41"/>
  <c r="L6" i="41"/>
  <c r="M10" i="41"/>
  <c r="O7" i="41"/>
  <c r="R22" i="41"/>
  <c r="O26" i="41"/>
  <c r="Q20" i="41"/>
  <c r="P19" i="41"/>
  <c r="P24" i="41"/>
  <c r="J4" i="41"/>
  <c r="M7" i="41"/>
  <c r="L5" i="41"/>
  <c r="N25" i="41"/>
  <c r="L7" i="41"/>
  <c r="R27" i="41"/>
  <c r="K19" i="41"/>
  <c r="O12" i="41"/>
  <c r="P14" i="41"/>
  <c r="P21" i="41"/>
  <c r="I12" i="41"/>
  <c r="H12" i="41"/>
  <c r="H11" i="41"/>
  <c r="I11" i="41"/>
  <c r="S93" i="30"/>
  <c r="S21" i="29"/>
  <c r="S124" i="30"/>
  <c r="S14" i="41"/>
  <c r="S13" i="30"/>
  <c r="S13" i="41"/>
  <c r="S4" i="41"/>
  <c r="S10" i="41"/>
  <c r="S3" i="41"/>
  <c r="S17" i="30"/>
  <c r="S17" i="41"/>
  <c r="S7" i="41"/>
  <c r="S21" i="41"/>
  <c r="S8" i="41"/>
  <c r="S8" i="30"/>
  <c r="S11" i="41"/>
  <c r="S27" i="41"/>
  <c r="S5" i="41"/>
  <c r="S19" i="41"/>
  <c r="S23" i="41"/>
  <c r="S23" i="30"/>
  <c r="S20" i="41"/>
  <c r="S12" i="41"/>
  <c r="S9" i="41"/>
  <c r="U73" i="41"/>
  <c r="S30" i="47"/>
  <c r="H7" i="41"/>
  <c r="I7" i="41"/>
  <c r="G12" i="29"/>
  <c r="E24" i="56"/>
  <c r="E6" i="56"/>
  <c r="I28" i="96"/>
  <c r="I28" i="47"/>
  <c r="C67" i="74"/>
  <c r="E37" i="29" s="1"/>
  <c r="H10" i="41"/>
  <c r="H5" i="29"/>
  <c r="F24" i="23"/>
  <c r="F19" i="29"/>
  <c r="E25" i="24"/>
  <c r="F25" i="23"/>
  <c r="G5" i="29"/>
  <c r="F26" i="23"/>
  <c r="E26" i="24"/>
  <c r="F22" i="23"/>
  <c r="I5" i="41"/>
  <c r="E24" i="24"/>
  <c r="E22" i="24"/>
  <c r="E25" i="56"/>
  <c r="I11" i="29"/>
  <c r="E6" i="24"/>
  <c r="F6" i="23"/>
  <c r="H21" i="41"/>
  <c r="E26" i="56"/>
  <c r="F27" i="29"/>
  <c r="T28" i="94"/>
  <c r="T30" i="94" s="1"/>
  <c r="G28" i="94"/>
  <c r="G30" i="94" s="1"/>
  <c r="H28" i="94"/>
  <c r="H30" i="94" s="1"/>
  <c r="J28" i="94"/>
  <c r="J30" i="94" s="1"/>
  <c r="I61" i="94"/>
  <c r="I63" i="94" s="1"/>
  <c r="T61" i="94"/>
  <c r="T63" i="94" s="1"/>
  <c r="H61" i="94"/>
  <c r="H63" i="94" s="1"/>
  <c r="G61" i="94"/>
  <c r="G63" i="94" s="1"/>
  <c r="J61" i="94"/>
  <c r="J63" i="94" s="1"/>
  <c r="I28" i="94"/>
  <c r="I30" i="94" s="1"/>
  <c r="U77" i="30"/>
  <c r="T77" i="30"/>
  <c r="T81" i="30"/>
  <c r="U81" i="30"/>
  <c r="T84" i="29"/>
  <c r="U68" i="41"/>
  <c r="U105" i="29"/>
  <c r="U14" i="56"/>
  <c r="T105" i="29"/>
  <c r="U100" i="29"/>
  <c r="T14" i="56"/>
  <c r="T74" i="41"/>
  <c r="U74" i="41"/>
  <c r="U67" i="41"/>
  <c r="H29" i="29"/>
  <c r="T122" i="29"/>
  <c r="T91" i="29"/>
  <c r="H62" i="29"/>
  <c r="F41" i="74"/>
  <c r="H29" i="41"/>
  <c r="H29" i="30" s="1"/>
  <c r="F61" i="74"/>
  <c r="H62" i="41"/>
  <c r="H62" i="30" s="1"/>
  <c r="S29" i="30"/>
  <c r="G41" i="74"/>
  <c r="G3" i="14"/>
  <c r="I62" i="41"/>
  <c r="I62" i="30" s="1"/>
  <c r="I29" i="29"/>
  <c r="I62" i="29"/>
  <c r="I29" i="41"/>
  <c r="E124" i="30"/>
  <c r="U85" i="29"/>
  <c r="U69" i="29"/>
  <c r="G61" i="74"/>
  <c r="U78" i="29"/>
  <c r="T83" i="29"/>
  <c r="U83" i="29"/>
  <c r="T78" i="41"/>
  <c r="T83" i="41"/>
  <c r="U71" i="41"/>
  <c r="E93" i="30"/>
  <c r="U93" i="41"/>
  <c r="T93" i="41"/>
  <c r="U93" i="29"/>
  <c r="T93" i="29"/>
  <c r="F90" i="56"/>
  <c r="F90" i="24"/>
  <c r="F90" i="41" s="1"/>
  <c r="E89" i="29"/>
  <c r="F86" i="56"/>
  <c r="F86" i="24"/>
  <c r="F117" i="24"/>
  <c r="F117" i="56"/>
  <c r="F70" i="56"/>
  <c r="F92" i="23"/>
  <c r="F70" i="24"/>
  <c r="E120" i="41"/>
  <c r="F89" i="56"/>
  <c r="F89" i="29" s="1"/>
  <c r="F89" i="24"/>
  <c r="F89" i="41" s="1"/>
  <c r="E90" i="41"/>
  <c r="F101" i="24"/>
  <c r="F101" i="56"/>
  <c r="F123" i="23"/>
  <c r="F88" i="56"/>
  <c r="F88" i="24"/>
  <c r="E120" i="29"/>
  <c r="F58" i="24"/>
  <c r="F58" i="56"/>
  <c r="F55" i="24"/>
  <c r="F55" i="56"/>
  <c r="E90" i="29"/>
  <c r="F119" i="56"/>
  <c r="F119" i="24"/>
  <c r="F120" i="56"/>
  <c r="F120" i="29" s="1"/>
  <c r="F120" i="24"/>
  <c r="F57" i="24"/>
  <c r="F57" i="56"/>
  <c r="F59" i="24"/>
  <c r="F59" i="56"/>
  <c r="E89" i="41"/>
  <c r="F121" i="56"/>
  <c r="F121" i="24"/>
  <c r="F39" i="24"/>
  <c r="F39" i="56"/>
  <c r="F61" i="23"/>
  <c r="T69" i="29"/>
  <c r="T84" i="41"/>
  <c r="U84" i="41"/>
  <c r="U85" i="41"/>
  <c r="T85" i="41"/>
  <c r="T106" i="29"/>
  <c r="T76" i="29"/>
  <c r="T75" i="41"/>
  <c r="U75" i="41"/>
  <c r="T71" i="41"/>
  <c r="T69" i="41"/>
  <c r="U69" i="41"/>
  <c r="U14" i="24"/>
  <c r="T14" i="24"/>
  <c r="U91" i="29"/>
  <c r="T73" i="29"/>
  <c r="U74" i="29"/>
  <c r="U73" i="29"/>
  <c r="T74" i="29"/>
  <c r="T67" i="29"/>
  <c r="U67" i="29"/>
  <c r="T67" i="41"/>
  <c r="U12" i="56"/>
  <c r="T12" i="56"/>
  <c r="T12" i="24"/>
  <c r="U12" i="24"/>
  <c r="U93" i="100" l="1"/>
  <c r="U94" i="100" s="1"/>
  <c r="E4" i="29"/>
  <c r="X16" i="95"/>
  <c r="Q16" i="96"/>
  <c r="Q5" i="96"/>
  <c r="X3" i="95"/>
  <c r="Q3" i="96"/>
  <c r="P28" i="96"/>
  <c r="P30" i="96" s="1"/>
  <c r="X17" i="95"/>
  <c r="Q17" i="96"/>
  <c r="Q24" i="96"/>
  <c r="X11" i="95"/>
  <c r="Q11" i="96"/>
  <c r="Q25" i="96"/>
  <c r="X15" i="95"/>
  <c r="Q15" i="96"/>
  <c r="X12" i="95"/>
  <c r="Q12" i="96"/>
  <c r="X13" i="95"/>
  <c r="Q13" i="96"/>
  <c r="Q23" i="96"/>
  <c r="Q19" i="96"/>
  <c r="X14" i="95"/>
  <c r="Q14" i="96"/>
  <c r="Q6" i="96"/>
  <c r="X18" i="95"/>
  <c r="Q18" i="96"/>
  <c r="Q7" i="96"/>
  <c r="Q26" i="96"/>
  <c r="Q4" i="96"/>
  <c r="E54" i="29"/>
  <c r="E45" i="29"/>
  <c r="E36" i="29"/>
  <c r="E50" i="29"/>
  <c r="E42" i="29"/>
  <c r="E60" i="29"/>
  <c r="E46" i="29"/>
  <c r="E56" i="29"/>
  <c r="E44" i="29"/>
  <c r="E52" i="29"/>
  <c r="E57" i="29"/>
  <c r="E40" i="29"/>
  <c r="G24" i="23"/>
  <c r="F24" i="24"/>
  <c r="F6" i="24"/>
  <c r="G22" i="23"/>
  <c r="E55" i="29"/>
  <c r="E47" i="29"/>
  <c r="E39" i="29"/>
  <c r="E58" i="29"/>
  <c r="E38" i="29"/>
  <c r="U43" i="29"/>
  <c r="E53" i="29"/>
  <c r="E59" i="29"/>
  <c r="I30" i="47"/>
  <c r="I30" i="96"/>
  <c r="F26" i="56"/>
  <c r="F22" i="24"/>
  <c r="G25" i="23"/>
  <c r="G26" i="23"/>
  <c r="F25" i="56"/>
  <c r="F25" i="24"/>
  <c r="F26" i="24"/>
  <c r="F22" i="56"/>
  <c r="F24" i="56"/>
  <c r="G6" i="23"/>
  <c r="F6" i="56"/>
  <c r="U37" i="29"/>
  <c r="T37" i="29"/>
  <c r="U56" i="57"/>
  <c r="T56" i="23"/>
  <c r="U56" i="23"/>
  <c r="T87" i="24"/>
  <c r="U87" i="23"/>
  <c r="T87" i="23"/>
  <c r="T118" i="57"/>
  <c r="U118" i="23"/>
  <c r="T118" i="23"/>
  <c r="I29" i="30"/>
  <c r="U93" i="30"/>
  <c r="T93" i="30"/>
  <c r="G119" i="56"/>
  <c r="G119" i="29" s="1"/>
  <c r="G119" i="24"/>
  <c r="G117" i="24"/>
  <c r="G117" i="56"/>
  <c r="G117" i="29" s="1"/>
  <c r="F39" i="29"/>
  <c r="F101" i="29"/>
  <c r="G57" i="56"/>
  <c r="G57" i="24"/>
  <c r="F57" i="29"/>
  <c r="G89" i="56"/>
  <c r="G89" i="24"/>
  <c r="F117" i="29"/>
  <c r="G120" i="56"/>
  <c r="G120" i="29" s="1"/>
  <c r="G120" i="24"/>
  <c r="F58" i="29"/>
  <c r="G39" i="56"/>
  <c r="G39" i="24"/>
  <c r="G61" i="23"/>
  <c r="F121" i="29"/>
  <c r="F70" i="29"/>
  <c r="G70" i="56"/>
  <c r="G70" i="29" s="1"/>
  <c r="G70" i="24"/>
  <c r="G70" i="41" s="1"/>
  <c r="G92" i="23"/>
  <c r="G90" i="56"/>
  <c r="G90" i="24"/>
  <c r="G101" i="24"/>
  <c r="G101" i="56"/>
  <c r="G101" i="29" s="1"/>
  <c r="G123" i="23"/>
  <c r="F59" i="29"/>
  <c r="F90" i="29"/>
  <c r="G59" i="56"/>
  <c r="G59" i="24"/>
  <c r="F28" i="23"/>
  <c r="F119" i="29"/>
  <c r="G55" i="56"/>
  <c r="G55" i="24"/>
  <c r="G86" i="56"/>
  <c r="G86" i="29" s="1"/>
  <c r="G86" i="24"/>
  <c r="G86" i="41" s="1"/>
  <c r="F86" i="41"/>
  <c r="G88" i="56"/>
  <c r="G88" i="29" s="1"/>
  <c r="G88" i="24"/>
  <c r="G88" i="41" s="1"/>
  <c r="G121" i="56"/>
  <c r="G121" i="29" s="1"/>
  <c r="G121" i="24"/>
  <c r="G58" i="24"/>
  <c r="G58" i="56"/>
  <c r="F88" i="41"/>
  <c r="F86" i="29"/>
  <c r="F55" i="29"/>
  <c r="F88" i="29"/>
  <c r="F70" i="41"/>
  <c r="F25" i="29" l="1"/>
  <c r="E19" i="29"/>
  <c r="E11" i="29"/>
  <c r="E26" i="29"/>
  <c r="E23" i="29"/>
  <c r="E22" i="29"/>
  <c r="T54" i="29"/>
  <c r="U53" i="29"/>
  <c r="E13" i="29"/>
  <c r="T13" i="29" s="1"/>
  <c r="U45" i="29"/>
  <c r="E27" i="29"/>
  <c r="E9" i="29"/>
  <c r="E25" i="29"/>
  <c r="E7" i="29"/>
  <c r="E17" i="29"/>
  <c r="T17" i="29" s="1"/>
  <c r="U47" i="29"/>
  <c r="E5" i="29"/>
  <c r="E6" i="29"/>
  <c r="E24" i="29"/>
  <c r="U36" i="29"/>
  <c r="Y14" i="95"/>
  <c r="S14" i="96" s="1"/>
  <c r="R14" i="96"/>
  <c r="S26" i="96"/>
  <c r="R26" i="96"/>
  <c r="S19" i="96"/>
  <c r="R19" i="96"/>
  <c r="Y13" i="95"/>
  <c r="S13" i="96" s="1"/>
  <c r="R13" i="96"/>
  <c r="S25" i="96"/>
  <c r="R25" i="96"/>
  <c r="Y15" i="95"/>
  <c r="S15" i="96" s="1"/>
  <c r="R15" i="96"/>
  <c r="Y16" i="95"/>
  <c r="S16" i="96" s="1"/>
  <c r="R16" i="96"/>
  <c r="S6" i="96"/>
  <c r="R6" i="96"/>
  <c r="Y17" i="95"/>
  <c r="S17" i="96" s="1"/>
  <c r="R17" i="96"/>
  <c r="S24" i="96"/>
  <c r="R24" i="96"/>
  <c r="S7" i="96"/>
  <c r="R7" i="96"/>
  <c r="Y12" i="95"/>
  <c r="S12" i="96" s="1"/>
  <c r="R12" i="96"/>
  <c r="Y11" i="95"/>
  <c r="S11" i="96" s="1"/>
  <c r="R11" i="96"/>
  <c r="S4" i="96"/>
  <c r="R4" i="96"/>
  <c r="Y18" i="95"/>
  <c r="S18" i="96" s="1"/>
  <c r="R18" i="96"/>
  <c r="S23" i="96"/>
  <c r="R23" i="96"/>
  <c r="Q28" i="96"/>
  <c r="S5" i="96"/>
  <c r="R5" i="96"/>
  <c r="Y3" i="95"/>
  <c r="S3" i="96" s="1"/>
  <c r="R3" i="96"/>
  <c r="U54" i="29"/>
  <c r="E12" i="29"/>
  <c r="T12" i="29" s="1"/>
  <c r="T46" i="29"/>
  <c r="U46" i="29"/>
  <c r="E21" i="29"/>
  <c r="U52" i="29"/>
  <c r="E3" i="29"/>
  <c r="T52" i="29"/>
  <c r="T45" i="29"/>
  <c r="T36" i="29"/>
  <c r="T50" i="29"/>
  <c r="U44" i="29"/>
  <c r="U60" i="29"/>
  <c r="T42" i="29"/>
  <c r="U50" i="29"/>
  <c r="U42" i="29"/>
  <c r="U40" i="29"/>
  <c r="T44" i="29"/>
  <c r="E8" i="29"/>
  <c r="U41" i="29"/>
  <c r="T41" i="29"/>
  <c r="T40" i="29"/>
  <c r="T60" i="29"/>
  <c r="T38" i="29"/>
  <c r="T47" i="29"/>
  <c r="E14" i="29"/>
  <c r="U14" i="29" s="1"/>
  <c r="E20" i="29"/>
  <c r="T53" i="29"/>
  <c r="E10" i="29"/>
  <c r="T43" i="29"/>
  <c r="U38" i="29"/>
  <c r="G25" i="56"/>
  <c r="G25" i="24"/>
  <c r="F26" i="29"/>
  <c r="G22" i="24"/>
  <c r="G24" i="24"/>
  <c r="H6" i="23"/>
  <c r="H22" i="23"/>
  <c r="H24" i="23"/>
  <c r="F6" i="29"/>
  <c r="H26" i="23"/>
  <c r="G6" i="24"/>
  <c r="G26" i="24"/>
  <c r="G6" i="56"/>
  <c r="F22" i="29"/>
  <c r="G26" i="56"/>
  <c r="H25" i="23"/>
  <c r="F24" i="29"/>
  <c r="G22" i="56"/>
  <c r="G24" i="56"/>
  <c r="T118" i="24"/>
  <c r="U118" i="24"/>
  <c r="T23" i="23"/>
  <c r="U23" i="23"/>
  <c r="T118" i="56"/>
  <c r="U118" i="56"/>
  <c r="T56" i="24"/>
  <c r="U56" i="24"/>
  <c r="U87" i="57"/>
  <c r="T87" i="57"/>
  <c r="U87" i="24"/>
  <c r="T87" i="56"/>
  <c r="U87" i="56"/>
  <c r="U118" i="57"/>
  <c r="T56" i="57"/>
  <c r="U56" i="56"/>
  <c r="T56" i="56"/>
  <c r="G59" i="29"/>
  <c r="H117" i="24"/>
  <c r="H117" i="41" s="1"/>
  <c r="H117" i="56"/>
  <c r="H117" i="29" s="1"/>
  <c r="G90" i="29"/>
  <c r="G28" i="23"/>
  <c r="H39" i="24"/>
  <c r="H39" i="56"/>
  <c r="H61" i="23"/>
  <c r="G58" i="29"/>
  <c r="G39" i="29"/>
  <c r="G55" i="29"/>
  <c r="G89" i="41"/>
  <c r="H58" i="24"/>
  <c r="H58" i="56"/>
  <c r="H90" i="24"/>
  <c r="H90" i="41" s="1"/>
  <c r="H90" i="56"/>
  <c r="G89" i="29"/>
  <c r="H59" i="24"/>
  <c r="H59" i="56"/>
  <c r="H88" i="24"/>
  <c r="H88" i="56"/>
  <c r="G57" i="29"/>
  <c r="H70" i="56"/>
  <c r="H70" i="24"/>
  <c r="H70" i="41" s="1"/>
  <c r="H92" i="23"/>
  <c r="H89" i="56"/>
  <c r="H89" i="24"/>
  <c r="H121" i="56"/>
  <c r="H121" i="29" s="1"/>
  <c r="H121" i="24"/>
  <c r="H121" i="41" s="1"/>
  <c r="H57" i="56"/>
  <c r="H57" i="24"/>
  <c r="H101" i="56"/>
  <c r="H101" i="29" s="1"/>
  <c r="H101" i="24"/>
  <c r="H101" i="41" s="1"/>
  <c r="H123" i="23"/>
  <c r="H120" i="24"/>
  <c r="H120" i="41" s="1"/>
  <c r="H120" i="56"/>
  <c r="H120" i="29" s="1"/>
  <c r="H55" i="56"/>
  <c r="H55" i="24"/>
  <c r="H119" i="24"/>
  <c r="H119" i="41" s="1"/>
  <c r="H119" i="56"/>
  <c r="H119" i="29" s="1"/>
  <c r="H86" i="24"/>
  <c r="H86" i="56"/>
  <c r="G90" i="41"/>
  <c r="H123" i="47"/>
  <c r="G123" i="47"/>
  <c r="F123" i="47"/>
  <c r="E123" i="47"/>
  <c r="Y122" i="47"/>
  <c r="Y122" i="94" s="1"/>
  <c r="U122" i="47"/>
  <c r="T122" i="47"/>
  <c r="Y121" i="47"/>
  <c r="Y121" i="94" s="1"/>
  <c r="U121" i="47"/>
  <c r="T121" i="47"/>
  <c r="Y120" i="47"/>
  <c r="Y120" i="94" s="1"/>
  <c r="U120" i="47"/>
  <c r="T120" i="47"/>
  <c r="Y119" i="47"/>
  <c r="Y119" i="94" s="1"/>
  <c r="U119" i="47"/>
  <c r="T119" i="47"/>
  <c r="Y117" i="47"/>
  <c r="Y117" i="94" s="1"/>
  <c r="U117" i="47"/>
  <c r="T117" i="47"/>
  <c r="Y116" i="47"/>
  <c r="Y116" i="94" s="1"/>
  <c r="U116" i="47"/>
  <c r="T116" i="47"/>
  <c r="Y115" i="47"/>
  <c r="Y115" i="94" s="1"/>
  <c r="U115" i="47"/>
  <c r="T115" i="47"/>
  <c r="Y114" i="47"/>
  <c r="Y114" i="94" s="1"/>
  <c r="U114" i="47"/>
  <c r="T114" i="47"/>
  <c r="X113" i="94"/>
  <c r="V113" i="94"/>
  <c r="U113" i="47"/>
  <c r="T113" i="47"/>
  <c r="X111" i="94"/>
  <c r="V111" i="94"/>
  <c r="X110" i="94"/>
  <c r="V110" i="94"/>
  <c r="Y109" i="47"/>
  <c r="Y109" i="94" s="1"/>
  <c r="Y107" i="47"/>
  <c r="Y107" i="94" s="1"/>
  <c r="U107" i="47"/>
  <c r="T107" i="47"/>
  <c r="Y106" i="47"/>
  <c r="Y106" i="94" s="1"/>
  <c r="U106" i="47"/>
  <c r="T106" i="47"/>
  <c r="Y105" i="47"/>
  <c r="Y105" i="94" s="1"/>
  <c r="U105" i="47"/>
  <c r="T105" i="47"/>
  <c r="Y104" i="47"/>
  <c r="Y104" i="94" s="1"/>
  <c r="U104" i="47"/>
  <c r="T104" i="47"/>
  <c r="Y102" i="47"/>
  <c r="Y102" i="94" s="1"/>
  <c r="U102" i="47"/>
  <c r="T102" i="47"/>
  <c r="Y101" i="47"/>
  <c r="Y101" i="94" s="1"/>
  <c r="U101" i="47"/>
  <c r="T101" i="47"/>
  <c r="Y100" i="47"/>
  <c r="Y100" i="94" s="1"/>
  <c r="U100" i="47"/>
  <c r="T100" i="47"/>
  <c r="Y99" i="47"/>
  <c r="Y99" i="94" s="1"/>
  <c r="U99" i="47"/>
  <c r="T99" i="47"/>
  <c r="Y98" i="47"/>
  <c r="Y98" i="94" s="1"/>
  <c r="U98" i="47"/>
  <c r="T98" i="47"/>
  <c r="H92" i="47"/>
  <c r="G92" i="47"/>
  <c r="F92" i="47"/>
  <c r="E92" i="47"/>
  <c r="Y91" i="47"/>
  <c r="Y91" i="94" s="1"/>
  <c r="U91" i="47"/>
  <c r="T91" i="47"/>
  <c r="Y90" i="47"/>
  <c r="Y90" i="94" s="1"/>
  <c r="U90" i="47"/>
  <c r="T90" i="47"/>
  <c r="Y89" i="47"/>
  <c r="Y89" i="94" s="1"/>
  <c r="U89" i="47"/>
  <c r="T89" i="47"/>
  <c r="Y88" i="47"/>
  <c r="Y88" i="94" s="1"/>
  <c r="U88" i="47"/>
  <c r="T88" i="47"/>
  <c r="Y86" i="47"/>
  <c r="Y86" i="94" s="1"/>
  <c r="U86" i="47"/>
  <c r="T86" i="47"/>
  <c r="Y85" i="47"/>
  <c r="Y85" i="94" s="1"/>
  <c r="U85" i="47"/>
  <c r="T85" i="47"/>
  <c r="Y84" i="47"/>
  <c r="Y84" i="94" s="1"/>
  <c r="U84" i="47"/>
  <c r="T84" i="47"/>
  <c r="Y83" i="47"/>
  <c r="Y83" i="94" s="1"/>
  <c r="U83" i="47"/>
  <c r="T83" i="47"/>
  <c r="X82" i="94"/>
  <c r="V82" i="94"/>
  <c r="U82" i="47"/>
  <c r="T82" i="47"/>
  <c r="X80" i="94"/>
  <c r="V80" i="94"/>
  <c r="X79" i="94"/>
  <c r="V79" i="94"/>
  <c r="Y78" i="47"/>
  <c r="Y78" i="94" s="1"/>
  <c r="Y76" i="47"/>
  <c r="Y76" i="94" s="1"/>
  <c r="U76" i="47"/>
  <c r="T76" i="47"/>
  <c r="Y75" i="47"/>
  <c r="Y75" i="94" s="1"/>
  <c r="U75" i="47"/>
  <c r="T75" i="47"/>
  <c r="Y74" i="47"/>
  <c r="Y74" i="94" s="1"/>
  <c r="U74" i="47"/>
  <c r="T74" i="47"/>
  <c r="Y73" i="47"/>
  <c r="Y73" i="94" s="1"/>
  <c r="U73" i="47"/>
  <c r="T73" i="47"/>
  <c r="Y71" i="47"/>
  <c r="Y71" i="94" s="1"/>
  <c r="U71" i="47"/>
  <c r="T71" i="47"/>
  <c r="Y70" i="47"/>
  <c r="Y70" i="94" s="1"/>
  <c r="U70" i="47"/>
  <c r="T70" i="47"/>
  <c r="Y69" i="47"/>
  <c r="Y69" i="94" s="1"/>
  <c r="U69" i="47"/>
  <c r="T69" i="47"/>
  <c r="Y68" i="47"/>
  <c r="Y68" i="94" s="1"/>
  <c r="U68" i="47"/>
  <c r="T68" i="47"/>
  <c r="Y67" i="47"/>
  <c r="Y67" i="94" s="1"/>
  <c r="U67" i="47"/>
  <c r="T67" i="47"/>
  <c r="X49" i="94"/>
  <c r="V49" i="94"/>
  <c r="Y45" i="94"/>
  <c r="U49" i="47"/>
  <c r="T49" i="47"/>
  <c r="U45" i="47"/>
  <c r="T45" i="47"/>
  <c r="U16" i="47"/>
  <c r="T16" i="47"/>
  <c r="U12" i="47"/>
  <c r="T12" i="47"/>
  <c r="Y60" i="47"/>
  <c r="Y60" i="94" s="1"/>
  <c r="U60" i="47"/>
  <c r="T60" i="47"/>
  <c r="Y59" i="47"/>
  <c r="Y59" i="94" s="1"/>
  <c r="U59" i="47"/>
  <c r="T59" i="47"/>
  <c r="Y58" i="47"/>
  <c r="Y58" i="94" s="1"/>
  <c r="U58" i="47"/>
  <c r="T58" i="47"/>
  <c r="Y57" i="47"/>
  <c r="Y57" i="94" s="1"/>
  <c r="U57" i="47"/>
  <c r="T57" i="47"/>
  <c r="Y55" i="47"/>
  <c r="Y55" i="94" s="1"/>
  <c r="U55" i="47"/>
  <c r="T55" i="47"/>
  <c r="Y54" i="47"/>
  <c r="Y54" i="94" s="1"/>
  <c r="U54" i="47"/>
  <c r="Y53" i="47"/>
  <c r="Y53" i="94" s="1"/>
  <c r="H61" i="47"/>
  <c r="T53" i="47"/>
  <c r="Y52" i="47"/>
  <c r="Y52" i="94" s="1"/>
  <c r="U52" i="47"/>
  <c r="T52" i="47"/>
  <c r="X51" i="94"/>
  <c r="V51" i="94"/>
  <c r="U51" i="47"/>
  <c r="T51" i="47"/>
  <c r="X48" i="94"/>
  <c r="V48" i="47"/>
  <c r="U48" i="47"/>
  <c r="T48" i="47"/>
  <c r="Y47" i="94"/>
  <c r="U47" i="47"/>
  <c r="T47" i="47"/>
  <c r="Y44" i="94"/>
  <c r="U44" i="47"/>
  <c r="T44" i="47"/>
  <c r="Y43" i="47"/>
  <c r="Y43" i="94" s="1"/>
  <c r="U43" i="47"/>
  <c r="T43" i="47"/>
  <c r="Y42" i="47"/>
  <c r="U42" i="47"/>
  <c r="T42" i="47"/>
  <c r="Y40" i="47"/>
  <c r="Y40" i="94" s="1"/>
  <c r="U40" i="47"/>
  <c r="T40" i="47"/>
  <c r="Y39" i="47"/>
  <c r="Y39" i="94" s="1"/>
  <c r="U39" i="47"/>
  <c r="T39" i="47"/>
  <c r="Y38" i="47"/>
  <c r="Y38" i="94" s="1"/>
  <c r="U38" i="47"/>
  <c r="T38" i="47"/>
  <c r="Y37" i="47"/>
  <c r="Y37" i="94" s="1"/>
  <c r="U37" i="47"/>
  <c r="T37" i="47"/>
  <c r="Y36" i="94"/>
  <c r="U36" i="47"/>
  <c r="T36" i="47"/>
  <c r="C27" i="68"/>
  <c r="C20" i="68"/>
  <c r="C10" i="68"/>
  <c r="W123" i="47" l="1"/>
  <c r="W92" i="47"/>
  <c r="U17" i="29"/>
  <c r="U13" i="29"/>
  <c r="G6" i="29"/>
  <c r="G22" i="29"/>
  <c r="G24" i="29"/>
  <c r="U5" i="96"/>
  <c r="U16" i="96"/>
  <c r="T24" i="96"/>
  <c r="U4" i="96"/>
  <c r="U7" i="96"/>
  <c r="U15" i="96"/>
  <c r="U17" i="96"/>
  <c r="T25" i="96"/>
  <c r="T14" i="96"/>
  <c r="T5" i="96"/>
  <c r="T11" i="96"/>
  <c r="T19" i="96"/>
  <c r="T17" i="96"/>
  <c r="T26" i="96"/>
  <c r="S28" i="96"/>
  <c r="S30" i="96" s="1"/>
  <c r="U25" i="96"/>
  <c r="U14" i="96"/>
  <c r="T4" i="96"/>
  <c r="T7" i="96"/>
  <c r="U6" i="96"/>
  <c r="U13" i="96"/>
  <c r="T3" i="96"/>
  <c r="T18" i="96"/>
  <c r="U18" i="96"/>
  <c r="T12" i="96"/>
  <c r="T16" i="96"/>
  <c r="U19" i="96"/>
  <c r="T15" i="96"/>
  <c r="U12" i="96"/>
  <c r="T13" i="96"/>
  <c r="U26" i="96"/>
  <c r="U24" i="96"/>
  <c r="U3" i="96"/>
  <c r="T6" i="96"/>
  <c r="Q30" i="96"/>
  <c r="R28" i="96"/>
  <c r="R30" i="96" s="1"/>
  <c r="T23" i="96"/>
  <c r="U11" i="96"/>
  <c r="U23" i="96"/>
  <c r="Y42" i="94"/>
  <c r="Y42" i="23"/>
  <c r="U12" i="29"/>
  <c r="U8" i="29"/>
  <c r="T8" i="29"/>
  <c r="T14" i="29"/>
  <c r="I22" i="23"/>
  <c r="G25" i="29"/>
  <c r="H6" i="56"/>
  <c r="I24" i="23"/>
  <c r="H25" i="56"/>
  <c r="G26" i="29"/>
  <c r="H22" i="56"/>
  <c r="I6" i="23"/>
  <c r="H24" i="24"/>
  <c r="H26" i="56"/>
  <c r="H22" i="24"/>
  <c r="H24" i="56"/>
  <c r="H26" i="24"/>
  <c r="H25" i="24"/>
  <c r="I26" i="23"/>
  <c r="I25" i="23"/>
  <c r="H6" i="24"/>
  <c r="V48" i="94"/>
  <c r="T23" i="57"/>
  <c r="U23" i="57"/>
  <c r="U23" i="24"/>
  <c r="T23" i="24"/>
  <c r="U118" i="29"/>
  <c r="T118" i="29"/>
  <c r="U87" i="41"/>
  <c r="T87" i="41"/>
  <c r="T56" i="29"/>
  <c r="U56" i="29"/>
  <c r="U87" i="29"/>
  <c r="T87" i="29"/>
  <c r="U23" i="56"/>
  <c r="T23" i="56"/>
  <c r="AV27" i="68"/>
  <c r="E124" i="94" s="1"/>
  <c r="U124" i="94" s="1"/>
  <c r="W124" i="94" s="1"/>
  <c r="AG27" i="68"/>
  <c r="E103" i="94" s="1"/>
  <c r="AV20" i="68"/>
  <c r="E93" i="94" s="1"/>
  <c r="U93" i="94" s="1"/>
  <c r="W93" i="94" s="1"/>
  <c r="AG20" i="68"/>
  <c r="AG10" i="68"/>
  <c r="E41" i="94" s="1"/>
  <c r="AV10" i="68"/>
  <c r="Y79" i="47"/>
  <c r="Y79" i="94" s="1"/>
  <c r="Y104" i="23"/>
  <c r="Y104" i="20"/>
  <c r="Y43" i="20"/>
  <c r="Y43" i="23"/>
  <c r="Y121" i="20"/>
  <c r="Y121" i="23"/>
  <c r="Y74" i="23"/>
  <c r="Y74" i="20"/>
  <c r="Y89" i="23"/>
  <c r="Y89" i="20"/>
  <c r="Y99" i="23"/>
  <c r="Y99" i="20"/>
  <c r="Y59" i="23"/>
  <c r="Y59" i="20"/>
  <c r="Y68" i="23"/>
  <c r="Y68" i="20"/>
  <c r="Y58" i="20"/>
  <c r="Y58" i="23"/>
  <c r="Y73" i="20"/>
  <c r="Y73" i="23"/>
  <c r="Y120" i="23"/>
  <c r="Y120" i="20"/>
  <c r="Y42" i="20"/>
  <c r="Y90" i="20"/>
  <c r="Y90" i="23"/>
  <c r="Y105" i="23"/>
  <c r="Y105" i="20"/>
  <c r="H70" i="29"/>
  <c r="H88" i="41"/>
  <c r="I90" i="56"/>
  <c r="I90" i="29" s="1"/>
  <c r="I90" i="24"/>
  <c r="H28" i="23"/>
  <c r="H30" i="23" s="1"/>
  <c r="H59" i="29"/>
  <c r="I58" i="24"/>
  <c r="I58" i="56"/>
  <c r="I70" i="56"/>
  <c r="I70" i="29" s="1"/>
  <c r="I92" i="23"/>
  <c r="I70" i="24"/>
  <c r="H39" i="41"/>
  <c r="H6" i="41" s="1"/>
  <c r="I59" i="24"/>
  <c r="I59" i="56"/>
  <c r="I86" i="56"/>
  <c r="I86" i="29" s="1"/>
  <c r="I86" i="24"/>
  <c r="I86" i="41" s="1"/>
  <c r="H86" i="29"/>
  <c r="H89" i="41"/>
  <c r="I121" i="56"/>
  <c r="I121" i="29" s="1"/>
  <c r="I121" i="24"/>
  <c r="I121" i="41" s="1"/>
  <c r="I101" i="24"/>
  <c r="I101" i="41" s="1"/>
  <c r="I123" i="23"/>
  <c r="I101" i="56"/>
  <c r="I101" i="29" s="1"/>
  <c r="H59" i="41"/>
  <c r="H26" i="41" s="1"/>
  <c r="I89" i="56"/>
  <c r="I89" i="24"/>
  <c r="I119" i="56"/>
  <c r="I119" i="29" s="1"/>
  <c r="I119" i="24"/>
  <c r="I119" i="41" s="1"/>
  <c r="I117" i="56"/>
  <c r="I117" i="29" s="1"/>
  <c r="I117" i="24"/>
  <c r="I117" i="41" s="1"/>
  <c r="H86" i="41"/>
  <c r="H89" i="29"/>
  <c r="I88" i="56"/>
  <c r="I88" i="29" s="1"/>
  <c r="I88" i="24"/>
  <c r="H55" i="41"/>
  <c r="I120" i="56"/>
  <c r="I120" i="29" s="1"/>
  <c r="I120" i="24"/>
  <c r="I120" i="41" s="1"/>
  <c r="H58" i="29"/>
  <c r="I57" i="56"/>
  <c r="I57" i="24"/>
  <c r="H55" i="29"/>
  <c r="H90" i="29"/>
  <c r="H57" i="41"/>
  <c r="H57" i="29"/>
  <c r="H58" i="41"/>
  <c r="I39" i="24"/>
  <c r="I39" i="56"/>
  <c r="I61" i="23"/>
  <c r="I55" i="24"/>
  <c r="I55" i="56"/>
  <c r="H88" i="29"/>
  <c r="H39" i="29"/>
  <c r="Y67" i="23"/>
  <c r="Y67" i="20"/>
  <c r="Y91" i="20"/>
  <c r="Y91" i="23"/>
  <c r="Y98" i="23"/>
  <c r="Y98" i="20"/>
  <c r="Y122" i="20"/>
  <c r="Y122" i="23"/>
  <c r="Y114" i="23"/>
  <c r="Y114" i="20"/>
  <c r="Y117" i="23"/>
  <c r="Y117" i="20"/>
  <c r="Y115" i="23"/>
  <c r="Y115" i="20"/>
  <c r="Y119" i="23"/>
  <c r="Y119" i="20"/>
  <c r="Y116" i="20"/>
  <c r="Y116" i="23"/>
  <c r="Y84" i="23"/>
  <c r="Y84" i="20"/>
  <c r="Y88" i="23"/>
  <c r="Y88" i="20"/>
  <c r="Y85" i="23"/>
  <c r="Y85" i="20"/>
  <c r="Y83" i="23"/>
  <c r="Y83" i="20"/>
  <c r="Y86" i="20"/>
  <c r="Y86" i="23"/>
  <c r="Y106" i="20"/>
  <c r="Y106" i="23"/>
  <c r="V110" i="20"/>
  <c r="V110" i="23"/>
  <c r="Y113" i="47"/>
  <c r="Y113" i="94" s="1"/>
  <c r="V113" i="23"/>
  <c r="V113" i="20"/>
  <c r="Y110" i="47"/>
  <c r="Y110" i="94" s="1"/>
  <c r="X110" i="20"/>
  <c r="X110" i="23"/>
  <c r="Y107" i="23"/>
  <c r="Y107" i="20"/>
  <c r="V111" i="20"/>
  <c r="V111" i="23"/>
  <c r="X113" i="23"/>
  <c r="X113" i="20"/>
  <c r="Y109" i="23"/>
  <c r="Y109" i="20"/>
  <c r="X111" i="20"/>
  <c r="X111" i="23"/>
  <c r="Y78" i="23"/>
  <c r="Y78" i="20"/>
  <c r="V80" i="23"/>
  <c r="V80" i="20"/>
  <c r="X80" i="23"/>
  <c r="X80" i="20"/>
  <c r="Y75" i="23"/>
  <c r="Y75" i="20"/>
  <c r="V79" i="23"/>
  <c r="V79" i="20"/>
  <c r="X79" i="20"/>
  <c r="X79" i="23"/>
  <c r="V82" i="23"/>
  <c r="V82" i="20"/>
  <c r="Y76" i="23"/>
  <c r="Y76" i="20"/>
  <c r="X82" i="23"/>
  <c r="X82" i="20"/>
  <c r="Y82" i="47"/>
  <c r="Y82" i="94" s="1"/>
  <c r="Y100" i="20"/>
  <c r="Y100" i="23"/>
  <c r="Y101" i="20"/>
  <c r="Y101" i="23"/>
  <c r="Y102" i="20"/>
  <c r="Y102" i="23"/>
  <c r="Y69" i="20"/>
  <c r="Y69" i="23"/>
  <c r="Y70" i="23"/>
  <c r="Y70" i="20"/>
  <c r="Y71" i="23"/>
  <c r="Y71" i="20"/>
  <c r="Y60" i="23"/>
  <c r="Y60" i="20"/>
  <c r="Y53" i="23"/>
  <c r="Y53" i="20"/>
  <c r="Y55" i="23"/>
  <c r="Y55" i="20"/>
  <c r="Y52" i="20"/>
  <c r="Y52" i="23"/>
  <c r="Y57" i="20"/>
  <c r="Y57" i="23"/>
  <c r="Y54" i="23"/>
  <c r="Y54" i="20"/>
  <c r="X51" i="23"/>
  <c r="X51" i="20"/>
  <c r="Y51" i="47"/>
  <c r="Y51" i="94" s="1"/>
  <c r="V51" i="23"/>
  <c r="V51" i="20"/>
  <c r="Y47" i="23"/>
  <c r="Y47" i="20"/>
  <c r="X49" i="23"/>
  <c r="X49" i="20"/>
  <c r="V49" i="20"/>
  <c r="V49" i="23"/>
  <c r="Y45" i="20"/>
  <c r="Y45" i="23"/>
  <c r="Y49" i="47"/>
  <c r="Y49" i="94" s="1"/>
  <c r="Y48" i="47"/>
  <c r="Y48" i="94" s="1"/>
  <c r="V48" i="23"/>
  <c r="V48" i="20"/>
  <c r="X48" i="23"/>
  <c r="X48" i="20"/>
  <c r="Y44" i="20"/>
  <c r="Y44" i="23"/>
  <c r="Y36" i="23"/>
  <c r="Y36" i="20"/>
  <c r="Y39" i="20"/>
  <c r="Y39" i="23"/>
  <c r="Y37" i="20"/>
  <c r="Y37" i="23"/>
  <c r="Y40" i="23"/>
  <c r="Y40" i="20"/>
  <c r="Y38" i="23"/>
  <c r="Y38" i="20"/>
  <c r="X123" i="47"/>
  <c r="V123" i="47"/>
  <c r="V92" i="47"/>
  <c r="X92" i="47"/>
  <c r="G125" i="47"/>
  <c r="G94" i="47"/>
  <c r="H63" i="47"/>
  <c r="G30" i="23"/>
  <c r="F30" i="23"/>
  <c r="U92" i="47"/>
  <c r="U123" i="47"/>
  <c r="Y111" i="47"/>
  <c r="Y111" i="94" s="1"/>
  <c r="T123" i="47"/>
  <c r="Y80" i="47"/>
  <c r="Y80" i="94" s="1"/>
  <c r="T92" i="47"/>
  <c r="U53" i="47"/>
  <c r="F61" i="47"/>
  <c r="T54" i="47"/>
  <c r="G61" i="47"/>
  <c r="E62" i="94" l="1"/>
  <c r="U62" i="94" s="1"/>
  <c r="X62" i="94" s="1"/>
  <c r="O45" i="57"/>
  <c r="O45" i="30" s="1"/>
  <c r="P45" i="57"/>
  <c r="P45" i="30" s="1"/>
  <c r="Q45" i="57"/>
  <c r="Q45" i="30" s="1"/>
  <c r="N45" i="57"/>
  <c r="N45" i="30" s="1"/>
  <c r="K45" i="57"/>
  <c r="K45" i="30" s="1"/>
  <c r="L45" i="57"/>
  <c r="L45" i="30" s="1"/>
  <c r="R45" i="57"/>
  <c r="R45" i="30" s="1"/>
  <c r="M45" i="57"/>
  <c r="M45" i="30" s="1"/>
  <c r="J45" i="57"/>
  <c r="J45" i="30" s="1"/>
  <c r="S45" i="57"/>
  <c r="S45" i="30" s="1"/>
  <c r="Q122" i="57"/>
  <c r="Q122" i="30" s="1"/>
  <c r="N122" i="57"/>
  <c r="N122" i="30" s="1"/>
  <c r="O122" i="57"/>
  <c r="O122" i="30" s="1"/>
  <c r="M122" i="57"/>
  <c r="M122" i="30" s="1"/>
  <c r="P122" i="57"/>
  <c r="P122" i="30" s="1"/>
  <c r="S122" i="57"/>
  <c r="S122" i="30" s="1"/>
  <c r="R122" i="57"/>
  <c r="R122" i="30" s="1"/>
  <c r="K122" i="57"/>
  <c r="K122" i="30" s="1"/>
  <c r="J122" i="57"/>
  <c r="J122" i="30" s="1"/>
  <c r="L122" i="57"/>
  <c r="L122" i="30" s="1"/>
  <c r="Q38" i="57"/>
  <c r="Q38" i="30" s="1"/>
  <c r="N38" i="57"/>
  <c r="N38" i="30" s="1"/>
  <c r="O38" i="57"/>
  <c r="O38" i="30" s="1"/>
  <c r="L38" i="57"/>
  <c r="L38" i="30" s="1"/>
  <c r="S38" i="57"/>
  <c r="S38" i="30" s="1"/>
  <c r="R38" i="57"/>
  <c r="R38" i="30" s="1"/>
  <c r="J38" i="57"/>
  <c r="J38" i="30" s="1"/>
  <c r="K38" i="57"/>
  <c r="K38" i="30" s="1"/>
  <c r="M38" i="57"/>
  <c r="M38" i="30" s="1"/>
  <c r="P38" i="57"/>
  <c r="P38" i="30" s="1"/>
  <c r="M36" i="57"/>
  <c r="M36" i="30" s="1"/>
  <c r="K36" i="57"/>
  <c r="K36" i="30" s="1"/>
  <c r="S36" i="57"/>
  <c r="S36" i="30" s="1"/>
  <c r="L36" i="57"/>
  <c r="L36" i="30" s="1"/>
  <c r="J36" i="57"/>
  <c r="J36" i="30" s="1"/>
  <c r="Q36" i="57"/>
  <c r="Q36" i="30" s="1"/>
  <c r="P36" i="57"/>
  <c r="P36" i="30" s="1"/>
  <c r="R36" i="57"/>
  <c r="R36" i="30" s="1"/>
  <c r="N36" i="57"/>
  <c r="N36" i="30" s="1"/>
  <c r="O36" i="57"/>
  <c r="O36" i="30" s="1"/>
  <c r="K47" i="57"/>
  <c r="K47" i="30" s="1"/>
  <c r="L47" i="57"/>
  <c r="L47" i="30" s="1"/>
  <c r="M47" i="57"/>
  <c r="M47" i="30" s="1"/>
  <c r="S47" i="57"/>
  <c r="S47" i="30" s="1"/>
  <c r="Q47" i="57"/>
  <c r="Q47" i="30" s="1"/>
  <c r="N47" i="57"/>
  <c r="N47" i="30" s="1"/>
  <c r="R47" i="57"/>
  <c r="R47" i="30" s="1"/>
  <c r="O47" i="57"/>
  <c r="O47" i="30" s="1"/>
  <c r="P47" i="57"/>
  <c r="P47" i="30" s="1"/>
  <c r="J47" i="57"/>
  <c r="J47" i="30" s="1"/>
  <c r="P57" i="57"/>
  <c r="P57" i="30" s="1"/>
  <c r="O57" i="57"/>
  <c r="O57" i="30" s="1"/>
  <c r="Q57" i="57"/>
  <c r="Q57" i="30" s="1"/>
  <c r="M57" i="57"/>
  <c r="M57" i="30" s="1"/>
  <c r="S57" i="57"/>
  <c r="S57" i="30" s="1"/>
  <c r="K57" i="57"/>
  <c r="K57" i="30" s="1"/>
  <c r="L57" i="57"/>
  <c r="L57" i="30" s="1"/>
  <c r="R57" i="57"/>
  <c r="R57" i="30" s="1"/>
  <c r="J57" i="57"/>
  <c r="J57" i="30" s="1"/>
  <c r="N57" i="57"/>
  <c r="N57" i="30" s="1"/>
  <c r="N102" i="57"/>
  <c r="N102" i="30" s="1"/>
  <c r="O102" i="57"/>
  <c r="O102" i="30" s="1"/>
  <c r="P102" i="57"/>
  <c r="P102" i="30" s="1"/>
  <c r="Q102" i="57"/>
  <c r="Q102" i="30" s="1"/>
  <c r="L102" i="57"/>
  <c r="L102" i="30" s="1"/>
  <c r="R102" i="57"/>
  <c r="R102" i="30" s="1"/>
  <c r="K102" i="57"/>
  <c r="K102" i="30" s="1"/>
  <c r="J102" i="57"/>
  <c r="J102" i="30" s="1"/>
  <c r="S102" i="57"/>
  <c r="S102" i="30" s="1"/>
  <c r="M102" i="57"/>
  <c r="M102" i="30" s="1"/>
  <c r="L82" i="56"/>
  <c r="L82" i="29" s="1"/>
  <c r="K82" i="56"/>
  <c r="K82" i="29" s="1"/>
  <c r="P82" i="56"/>
  <c r="P82" i="29" s="1"/>
  <c r="N82" i="56"/>
  <c r="N82" i="29" s="1"/>
  <c r="R82" i="56"/>
  <c r="R82" i="29" s="1"/>
  <c r="M82" i="56"/>
  <c r="M82" i="29" s="1"/>
  <c r="J82" i="56"/>
  <c r="J82" i="29" s="1"/>
  <c r="Q82" i="56"/>
  <c r="Q82" i="29" s="1"/>
  <c r="S82" i="56"/>
  <c r="S82" i="29" s="1"/>
  <c r="O82" i="56"/>
  <c r="O82" i="29" s="1"/>
  <c r="L79" i="24"/>
  <c r="L79" i="41" s="1"/>
  <c r="Q79" i="24"/>
  <c r="Q79" i="41" s="1"/>
  <c r="R79" i="24"/>
  <c r="R79" i="41" s="1"/>
  <c r="J79" i="24"/>
  <c r="J79" i="41" s="1"/>
  <c r="O79" i="24"/>
  <c r="O79" i="41" s="1"/>
  <c r="N79" i="24"/>
  <c r="N79" i="41" s="1"/>
  <c r="M79" i="24"/>
  <c r="M79" i="41" s="1"/>
  <c r="K79" i="24"/>
  <c r="K79" i="41" s="1"/>
  <c r="P79" i="24"/>
  <c r="P79" i="41" s="1"/>
  <c r="S79" i="24"/>
  <c r="S79" i="41" s="1"/>
  <c r="Q78" i="57"/>
  <c r="Q78" i="30" s="1"/>
  <c r="R78" i="57"/>
  <c r="R78" i="30" s="1"/>
  <c r="J78" i="57"/>
  <c r="J78" i="30" s="1"/>
  <c r="K78" i="57"/>
  <c r="K78" i="30" s="1"/>
  <c r="L78" i="57"/>
  <c r="L78" i="30" s="1"/>
  <c r="M78" i="57"/>
  <c r="M78" i="30" s="1"/>
  <c r="S78" i="57"/>
  <c r="S78" i="30" s="1"/>
  <c r="N78" i="57"/>
  <c r="N78" i="30" s="1"/>
  <c r="O78" i="57"/>
  <c r="O78" i="30" s="1"/>
  <c r="P78" i="57"/>
  <c r="P78" i="30" s="1"/>
  <c r="L83" i="57"/>
  <c r="L83" i="30" s="1"/>
  <c r="J83" i="57"/>
  <c r="J83" i="30" s="1"/>
  <c r="Q83" i="57"/>
  <c r="Q83" i="30" s="1"/>
  <c r="R83" i="57"/>
  <c r="R83" i="30" s="1"/>
  <c r="N83" i="57"/>
  <c r="N83" i="30" s="1"/>
  <c r="M83" i="57"/>
  <c r="M83" i="30" s="1"/>
  <c r="S83" i="57"/>
  <c r="S83" i="30" s="1"/>
  <c r="O83" i="57"/>
  <c r="O83" i="30" s="1"/>
  <c r="K83" i="57"/>
  <c r="K83" i="30" s="1"/>
  <c r="P83" i="57"/>
  <c r="P83" i="30" s="1"/>
  <c r="N114" i="57"/>
  <c r="N114" i="30" s="1"/>
  <c r="O114" i="57"/>
  <c r="O114" i="30" s="1"/>
  <c r="Q114" i="57"/>
  <c r="Q114" i="30" s="1"/>
  <c r="P114" i="57"/>
  <c r="P114" i="30" s="1"/>
  <c r="S114" i="57"/>
  <c r="S114" i="30" s="1"/>
  <c r="L114" i="57"/>
  <c r="L114" i="30" s="1"/>
  <c r="K114" i="57"/>
  <c r="K114" i="30" s="1"/>
  <c r="R114" i="57"/>
  <c r="R114" i="30" s="1"/>
  <c r="M114" i="57"/>
  <c r="M114" i="30" s="1"/>
  <c r="J114" i="57"/>
  <c r="J114" i="30" s="1"/>
  <c r="O67" i="57"/>
  <c r="O67" i="30" s="1"/>
  <c r="R67" i="57"/>
  <c r="R67" i="30" s="1"/>
  <c r="P67" i="57"/>
  <c r="P67" i="30" s="1"/>
  <c r="J67" i="57"/>
  <c r="J67" i="30" s="1"/>
  <c r="Q67" i="57"/>
  <c r="Q67" i="30" s="1"/>
  <c r="N67" i="57"/>
  <c r="N67" i="30" s="1"/>
  <c r="S67" i="57"/>
  <c r="S67" i="30" s="1"/>
  <c r="M67" i="57"/>
  <c r="M67" i="30" s="1"/>
  <c r="K67" i="57"/>
  <c r="K67" i="30" s="1"/>
  <c r="L67" i="57"/>
  <c r="L67" i="30" s="1"/>
  <c r="I58" i="57"/>
  <c r="Q58" i="57"/>
  <c r="Q58" i="30" s="1"/>
  <c r="L58" i="57"/>
  <c r="L58" i="30" s="1"/>
  <c r="P58" i="57"/>
  <c r="P58" i="30" s="1"/>
  <c r="K58" i="57"/>
  <c r="K58" i="30" s="1"/>
  <c r="J58" i="57"/>
  <c r="J58" i="30" s="1"/>
  <c r="O58" i="57"/>
  <c r="O58" i="30" s="1"/>
  <c r="M58" i="57"/>
  <c r="M58" i="30" s="1"/>
  <c r="N58" i="57"/>
  <c r="N58" i="30" s="1"/>
  <c r="S58" i="57"/>
  <c r="S58" i="30" s="1"/>
  <c r="R58" i="57"/>
  <c r="R58" i="30" s="1"/>
  <c r="Q74" i="57"/>
  <c r="Q74" i="30" s="1"/>
  <c r="R74" i="57"/>
  <c r="R74" i="30" s="1"/>
  <c r="S74" i="57"/>
  <c r="S74" i="30" s="1"/>
  <c r="J74" i="57"/>
  <c r="J74" i="30" s="1"/>
  <c r="K74" i="57"/>
  <c r="K74" i="30" s="1"/>
  <c r="L74" i="57"/>
  <c r="L74" i="30" s="1"/>
  <c r="N74" i="57"/>
  <c r="N74" i="30" s="1"/>
  <c r="O74" i="57"/>
  <c r="O74" i="30" s="1"/>
  <c r="M74" i="57"/>
  <c r="M74" i="30" s="1"/>
  <c r="P74" i="57"/>
  <c r="P74" i="30" s="1"/>
  <c r="J104" i="57"/>
  <c r="J104" i="30" s="1"/>
  <c r="R104" i="57"/>
  <c r="R104" i="30" s="1"/>
  <c r="L104" i="57"/>
  <c r="L104" i="30" s="1"/>
  <c r="S104" i="57"/>
  <c r="S104" i="30" s="1"/>
  <c r="K104" i="57"/>
  <c r="K104" i="30" s="1"/>
  <c r="M104" i="57"/>
  <c r="M104" i="30" s="1"/>
  <c r="Q104" i="57"/>
  <c r="Q104" i="30" s="1"/>
  <c r="N104" i="57"/>
  <c r="N104" i="30" s="1"/>
  <c r="P104" i="57"/>
  <c r="P104" i="30" s="1"/>
  <c r="O104" i="57"/>
  <c r="O104" i="30" s="1"/>
  <c r="I121" i="57"/>
  <c r="I121" i="30" s="1"/>
  <c r="M121" i="57"/>
  <c r="M121" i="30" s="1"/>
  <c r="K121" i="57"/>
  <c r="K121" i="30" s="1"/>
  <c r="R121" i="57"/>
  <c r="R121" i="30" s="1"/>
  <c r="S121" i="57"/>
  <c r="S121" i="30" s="1"/>
  <c r="J121" i="57"/>
  <c r="J121" i="30" s="1"/>
  <c r="N121" i="57"/>
  <c r="N121" i="30" s="1"/>
  <c r="O121" i="57"/>
  <c r="O121" i="30" s="1"/>
  <c r="L121" i="57"/>
  <c r="L121" i="30" s="1"/>
  <c r="P121" i="57"/>
  <c r="P121" i="30" s="1"/>
  <c r="Q121" i="57"/>
  <c r="Q121" i="30" s="1"/>
  <c r="M40" i="57"/>
  <c r="M40" i="30" s="1"/>
  <c r="K40" i="57"/>
  <c r="K40" i="30" s="1"/>
  <c r="Q40" i="57"/>
  <c r="Q40" i="30" s="1"/>
  <c r="S40" i="57"/>
  <c r="S40" i="30" s="1"/>
  <c r="O40" i="57"/>
  <c r="O40" i="30" s="1"/>
  <c r="N40" i="57"/>
  <c r="N40" i="30" s="1"/>
  <c r="L40" i="57"/>
  <c r="L40" i="30" s="1"/>
  <c r="R40" i="57"/>
  <c r="R40" i="30" s="1"/>
  <c r="P40" i="57"/>
  <c r="P40" i="30" s="1"/>
  <c r="J40" i="57"/>
  <c r="J40" i="30" s="1"/>
  <c r="M101" i="57"/>
  <c r="M101" i="30" s="1"/>
  <c r="S101" i="57"/>
  <c r="S101" i="30" s="1"/>
  <c r="Q101" i="57"/>
  <c r="Q101" i="30" s="1"/>
  <c r="K101" i="57"/>
  <c r="K101" i="30" s="1"/>
  <c r="R101" i="57"/>
  <c r="R101" i="30" s="1"/>
  <c r="P101" i="57"/>
  <c r="P101" i="30" s="1"/>
  <c r="L101" i="57"/>
  <c r="L101" i="30" s="1"/>
  <c r="J101" i="57"/>
  <c r="J101" i="30" s="1"/>
  <c r="O101" i="57"/>
  <c r="O101" i="30" s="1"/>
  <c r="N101" i="57"/>
  <c r="N101" i="30" s="1"/>
  <c r="M76" i="57"/>
  <c r="M76" i="30" s="1"/>
  <c r="N76" i="57"/>
  <c r="N76" i="30" s="1"/>
  <c r="P76" i="57"/>
  <c r="P76" i="30" s="1"/>
  <c r="K76" i="57"/>
  <c r="K76" i="30" s="1"/>
  <c r="R76" i="57"/>
  <c r="R76" i="30" s="1"/>
  <c r="Q76" i="57"/>
  <c r="Q76" i="30" s="1"/>
  <c r="J76" i="57"/>
  <c r="J76" i="30" s="1"/>
  <c r="L76" i="57"/>
  <c r="L76" i="30" s="1"/>
  <c r="S76" i="57"/>
  <c r="S76" i="30" s="1"/>
  <c r="O76" i="57"/>
  <c r="O76" i="30" s="1"/>
  <c r="L75" i="57"/>
  <c r="L75" i="30" s="1"/>
  <c r="R75" i="57"/>
  <c r="R75" i="30" s="1"/>
  <c r="J75" i="57"/>
  <c r="J75" i="30" s="1"/>
  <c r="Q75" i="57"/>
  <c r="Q75" i="30" s="1"/>
  <c r="M75" i="57"/>
  <c r="M75" i="30" s="1"/>
  <c r="P75" i="57"/>
  <c r="P75" i="30" s="1"/>
  <c r="N75" i="57"/>
  <c r="N75" i="30" s="1"/>
  <c r="O75" i="57"/>
  <c r="O75" i="30" s="1"/>
  <c r="S75" i="57"/>
  <c r="S75" i="30" s="1"/>
  <c r="K75" i="57"/>
  <c r="K75" i="30" s="1"/>
  <c r="Q107" i="57"/>
  <c r="Q107" i="30" s="1"/>
  <c r="N107" i="57"/>
  <c r="N107" i="30" s="1"/>
  <c r="O107" i="57"/>
  <c r="O107" i="30" s="1"/>
  <c r="M107" i="57"/>
  <c r="M107" i="30" s="1"/>
  <c r="K107" i="57"/>
  <c r="K107" i="30" s="1"/>
  <c r="P107" i="57"/>
  <c r="P107" i="30" s="1"/>
  <c r="J107" i="57"/>
  <c r="J107" i="30" s="1"/>
  <c r="R107" i="57"/>
  <c r="R107" i="30" s="1"/>
  <c r="S107" i="57"/>
  <c r="S107" i="30" s="1"/>
  <c r="L107" i="57"/>
  <c r="L107" i="30" s="1"/>
  <c r="P85" i="57"/>
  <c r="P85" i="30" s="1"/>
  <c r="M85" i="57"/>
  <c r="M85" i="30" s="1"/>
  <c r="N85" i="57"/>
  <c r="N85" i="30" s="1"/>
  <c r="Q85" i="57"/>
  <c r="Q85" i="30" s="1"/>
  <c r="K85" i="57"/>
  <c r="K85" i="30" s="1"/>
  <c r="R85" i="57"/>
  <c r="R85" i="30" s="1"/>
  <c r="O85" i="57"/>
  <c r="O85" i="30" s="1"/>
  <c r="J85" i="57"/>
  <c r="J85" i="30" s="1"/>
  <c r="S85" i="57"/>
  <c r="S85" i="30" s="1"/>
  <c r="L85" i="57"/>
  <c r="L85" i="30" s="1"/>
  <c r="Q119" i="57"/>
  <c r="Q119" i="30" s="1"/>
  <c r="N119" i="57"/>
  <c r="N119" i="30" s="1"/>
  <c r="O119" i="57"/>
  <c r="O119" i="30" s="1"/>
  <c r="R119" i="57"/>
  <c r="R119" i="30" s="1"/>
  <c r="S119" i="57"/>
  <c r="S119" i="30" s="1"/>
  <c r="P119" i="57"/>
  <c r="P119" i="30" s="1"/>
  <c r="J119" i="57"/>
  <c r="J119" i="30" s="1"/>
  <c r="K119" i="57"/>
  <c r="K119" i="30" s="1"/>
  <c r="L119" i="57"/>
  <c r="L119" i="30" s="1"/>
  <c r="M119" i="57"/>
  <c r="M119" i="30" s="1"/>
  <c r="O111" i="56"/>
  <c r="O111" i="29" s="1"/>
  <c r="P111" i="56"/>
  <c r="P111" i="29" s="1"/>
  <c r="Q111" i="56"/>
  <c r="Q111" i="29" s="1"/>
  <c r="N111" i="56"/>
  <c r="N111" i="29" s="1"/>
  <c r="K111" i="56"/>
  <c r="K111" i="29" s="1"/>
  <c r="M111" i="56"/>
  <c r="M111" i="29" s="1"/>
  <c r="S111" i="56"/>
  <c r="S111" i="29" s="1"/>
  <c r="R111" i="56"/>
  <c r="R111" i="29" s="1"/>
  <c r="L111" i="56"/>
  <c r="L111" i="29" s="1"/>
  <c r="J111" i="56"/>
  <c r="J111" i="29" s="1"/>
  <c r="K51" i="24"/>
  <c r="K51" i="41" s="1"/>
  <c r="L51" i="24"/>
  <c r="L51" i="41" s="1"/>
  <c r="M51" i="24"/>
  <c r="M51" i="41" s="1"/>
  <c r="S51" i="24"/>
  <c r="S51" i="41" s="1"/>
  <c r="P51" i="24"/>
  <c r="P51" i="41" s="1"/>
  <c r="O51" i="24"/>
  <c r="O51" i="41" s="1"/>
  <c r="Q51" i="24"/>
  <c r="Q51" i="41" s="1"/>
  <c r="J51" i="24"/>
  <c r="J51" i="41" s="1"/>
  <c r="N51" i="24"/>
  <c r="N51" i="41" s="1"/>
  <c r="R51" i="24"/>
  <c r="R51" i="41" s="1"/>
  <c r="N37" i="57"/>
  <c r="N37" i="30" s="1"/>
  <c r="O37" i="57"/>
  <c r="O37" i="30" s="1"/>
  <c r="P37" i="57"/>
  <c r="P37" i="30" s="1"/>
  <c r="R37" i="57"/>
  <c r="R37" i="30" s="1"/>
  <c r="K37" i="57"/>
  <c r="K37" i="30" s="1"/>
  <c r="Q37" i="57"/>
  <c r="Q37" i="30" s="1"/>
  <c r="L37" i="57"/>
  <c r="L37" i="30" s="1"/>
  <c r="S37" i="57"/>
  <c r="S37" i="30" s="1"/>
  <c r="J37" i="57"/>
  <c r="J37" i="30" s="1"/>
  <c r="M37" i="57"/>
  <c r="M37" i="30" s="1"/>
  <c r="O49" i="24"/>
  <c r="O49" i="41" s="1"/>
  <c r="P49" i="24"/>
  <c r="P49" i="41" s="1"/>
  <c r="Q49" i="24"/>
  <c r="Q49" i="41" s="1"/>
  <c r="K49" i="24"/>
  <c r="K49" i="41" s="1"/>
  <c r="N49" i="24"/>
  <c r="N49" i="41" s="1"/>
  <c r="S49" i="24"/>
  <c r="S49" i="41" s="1"/>
  <c r="M49" i="24"/>
  <c r="M49" i="41" s="1"/>
  <c r="L49" i="24"/>
  <c r="L49" i="41" s="1"/>
  <c r="R49" i="24"/>
  <c r="R49" i="41" s="1"/>
  <c r="J49" i="24"/>
  <c r="J49" i="41" s="1"/>
  <c r="O71" i="57"/>
  <c r="O71" i="30" s="1"/>
  <c r="J71" i="57"/>
  <c r="J71" i="30" s="1"/>
  <c r="P71" i="57"/>
  <c r="P71" i="30" s="1"/>
  <c r="Q71" i="57"/>
  <c r="Q71" i="30" s="1"/>
  <c r="R71" i="57"/>
  <c r="R71" i="30" s="1"/>
  <c r="K71" i="57"/>
  <c r="K71" i="30" s="1"/>
  <c r="N71" i="57"/>
  <c r="N71" i="30" s="1"/>
  <c r="L71" i="57"/>
  <c r="L71" i="30" s="1"/>
  <c r="S71" i="57"/>
  <c r="S71" i="30" s="1"/>
  <c r="M71" i="57"/>
  <c r="M71" i="30" s="1"/>
  <c r="S110" i="56"/>
  <c r="K110" i="56"/>
  <c r="P110" i="56"/>
  <c r="L110" i="56"/>
  <c r="O110" i="56"/>
  <c r="Q110" i="56"/>
  <c r="R110" i="56"/>
  <c r="M110" i="56"/>
  <c r="J110" i="56"/>
  <c r="N110" i="56"/>
  <c r="N106" i="57"/>
  <c r="N106" i="30" s="1"/>
  <c r="O106" i="57"/>
  <c r="O106" i="30" s="1"/>
  <c r="Q106" i="57"/>
  <c r="Q106" i="30" s="1"/>
  <c r="R106" i="57"/>
  <c r="R106" i="30" s="1"/>
  <c r="M106" i="57"/>
  <c r="M106" i="30" s="1"/>
  <c r="S106" i="57"/>
  <c r="S106" i="30" s="1"/>
  <c r="J106" i="57"/>
  <c r="J106" i="30" s="1"/>
  <c r="K106" i="57"/>
  <c r="K106" i="30" s="1"/>
  <c r="P106" i="57"/>
  <c r="P106" i="30" s="1"/>
  <c r="L106" i="57"/>
  <c r="L106" i="30" s="1"/>
  <c r="O68" i="57"/>
  <c r="O68" i="30" s="1"/>
  <c r="M68" i="57"/>
  <c r="M68" i="30" s="1"/>
  <c r="S68" i="57"/>
  <c r="S68" i="30" s="1"/>
  <c r="K68" i="57"/>
  <c r="K68" i="30" s="1"/>
  <c r="Q68" i="57"/>
  <c r="Q68" i="30" s="1"/>
  <c r="L68" i="57"/>
  <c r="L68" i="30" s="1"/>
  <c r="R68" i="57"/>
  <c r="R68" i="30" s="1"/>
  <c r="N68" i="57"/>
  <c r="N68" i="30" s="1"/>
  <c r="P68" i="57"/>
  <c r="P68" i="30" s="1"/>
  <c r="J68" i="57"/>
  <c r="J68" i="30" s="1"/>
  <c r="M52" i="57"/>
  <c r="M52" i="30" s="1"/>
  <c r="P52" i="57"/>
  <c r="P52" i="30" s="1"/>
  <c r="R52" i="57"/>
  <c r="R52" i="30" s="1"/>
  <c r="S52" i="57"/>
  <c r="S52" i="30" s="1"/>
  <c r="J52" i="57"/>
  <c r="J52" i="30" s="1"/>
  <c r="Q52" i="57"/>
  <c r="Q52" i="30" s="1"/>
  <c r="O52" i="57"/>
  <c r="O52" i="30" s="1"/>
  <c r="L52" i="57"/>
  <c r="L52" i="30" s="1"/>
  <c r="K52" i="57"/>
  <c r="K52" i="30" s="1"/>
  <c r="N52" i="57"/>
  <c r="N52" i="30" s="1"/>
  <c r="S48" i="56"/>
  <c r="K48" i="56"/>
  <c r="L48" i="56"/>
  <c r="R48" i="56"/>
  <c r="P48" i="56"/>
  <c r="J48" i="56"/>
  <c r="N48" i="56"/>
  <c r="M48" i="56"/>
  <c r="Q48" i="56"/>
  <c r="O48" i="56"/>
  <c r="J100" i="57"/>
  <c r="J100" i="30" s="1"/>
  <c r="R100" i="57"/>
  <c r="R100" i="30" s="1"/>
  <c r="K100" i="57"/>
  <c r="K100" i="30" s="1"/>
  <c r="L100" i="57"/>
  <c r="L100" i="30" s="1"/>
  <c r="S100" i="57"/>
  <c r="S100" i="30" s="1"/>
  <c r="N100" i="57"/>
  <c r="N100" i="30" s="1"/>
  <c r="Q100" i="57"/>
  <c r="Q100" i="30" s="1"/>
  <c r="M100" i="57"/>
  <c r="M100" i="30" s="1"/>
  <c r="P100" i="57"/>
  <c r="P100" i="30" s="1"/>
  <c r="O100" i="57"/>
  <c r="O100" i="30" s="1"/>
  <c r="R82" i="24"/>
  <c r="R82" i="41" s="1"/>
  <c r="J82" i="24"/>
  <c r="J82" i="41" s="1"/>
  <c r="L82" i="24"/>
  <c r="L82" i="41" s="1"/>
  <c r="Q82" i="24"/>
  <c r="Q82" i="41" s="1"/>
  <c r="P82" i="24"/>
  <c r="P82" i="41" s="1"/>
  <c r="K82" i="24"/>
  <c r="K82" i="41" s="1"/>
  <c r="M82" i="24"/>
  <c r="M82" i="41" s="1"/>
  <c r="N82" i="24"/>
  <c r="N82" i="41" s="1"/>
  <c r="S82" i="24"/>
  <c r="S82" i="41" s="1"/>
  <c r="O82" i="24"/>
  <c r="O82" i="41" s="1"/>
  <c r="P80" i="56"/>
  <c r="P80" i="29" s="1"/>
  <c r="Q80" i="56"/>
  <c r="Q80" i="29" s="1"/>
  <c r="M80" i="56"/>
  <c r="M80" i="29" s="1"/>
  <c r="K80" i="56"/>
  <c r="K80" i="29" s="1"/>
  <c r="O80" i="56"/>
  <c r="O80" i="29" s="1"/>
  <c r="L80" i="56"/>
  <c r="L80" i="29" s="1"/>
  <c r="R80" i="56"/>
  <c r="R80" i="29" s="1"/>
  <c r="J80" i="56"/>
  <c r="J80" i="29" s="1"/>
  <c r="N80" i="56"/>
  <c r="N80" i="29" s="1"/>
  <c r="S80" i="56"/>
  <c r="S80" i="29" s="1"/>
  <c r="M109" i="57"/>
  <c r="M109" i="30" s="1"/>
  <c r="J109" i="57"/>
  <c r="J109" i="30" s="1"/>
  <c r="K109" i="57"/>
  <c r="K109" i="30" s="1"/>
  <c r="S109" i="57"/>
  <c r="S109" i="30" s="1"/>
  <c r="R109" i="57"/>
  <c r="R109" i="30" s="1"/>
  <c r="N109" i="57"/>
  <c r="N109" i="30" s="1"/>
  <c r="O109" i="57"/>
  <c r="O109" i="30" s="1"/>
  <c r="P109" i="57"/>
  <c r="P109" i="30" s="1"/>
  <c r="Q109" i="57"/>
  <c r="Q109" i="30" s="1"/>
  <c r="L109" i="57"/>
  <c r="L109" i="30" s="1"/>
  <c r="M88" i="57"/>
  <c r="M88" i="30" s="1"/>
  <c r="P88" i="57"/>
  <c r="P88" i="30" s="1"/>
  <c r="N88" i="57"/>
  <c r="N88" i="30" s="1"/>
  <c r="L88" i="57"/>
  <c r="L88" i="30" s="1"/>
  <c r="Q88" i="57"/>
  <c r="Q88" i="30" s="1"/>
  <c r="R88" i="57"/>
  <c r="R88" i="30" s="1"/>
  <c r="J88" i="57"/>
  <c r="J88" i="30" s="1"/>
  <c r="O88" i="57"/>
  <c r="O88" i="30" s="1"/>
  <c r="S88" i="57"/>
  <c r="S88" i="30" s="1"/>
  <c r="K88" i="57"/>
  <c r="K88" i="30" s="1"/>
  <c r="Q115" i="57"/>
  <c r="Q115" i="30" s="1"/>
  <c r="N115" i="57"/>
  <c r="N115" i="30" s="1"/>
  <c r="O115" i="57"/>
  <c r="O115" i="30" s="1"/>
  <c r="K115" i="57"/>
  <c r="K115" i="30" s="1"/>
  <c r="J115" i="57"/>
  <c r="J115" i="30" s="1"/>
  <c r="R115" i="57"/>
  <c r="R115" i="30" s="1"/>
  <c r="P115" i="57"/>
  <c r="P115" i="30" s="1"/>
  <c r="L115" i="57"/>
  <c r="L115" i="30" s="1"/>
  <c r="S115" i="57"/>
  <c r="S115" i="30" s="1"/>
  <c r="M115" i="57"/>
  <c r="M115" i="30" s="1"/>
  <c r="N98" i="57"/>
  <c r="N98" i="30" s="1"/>
  <c r="O98" i="57"/>
  <c r="O98" i="30" s="1"/>
  <c r="P98" i="57"/>
  <c r="P98" i="30" s="1"/>
  <c r="Q98" i="57"/>
  <c r="Q98" i="30" s="1"/>
  <c r="L98" i="57"/>
  <c r="L98" i="30" s="1"/>
  <c r="M98" i="57"/>
  <c r="M98" i="30" s="1"/>
  <c r="R98" i="57"/>
  <c r="R98" i="30" s="1"/>
  <c r="K98" i="57"/>
  <c r="K98" i="30" s="1"/>
  <c r="J98" i="57"/>
  <c r="J98" i="30" s="1"/>
  <c r="S98" i="57"/>
  <c r="S98" i="30" s="1"/>
  <c r="N110" i="24"/>
  <c r="N110" i="41" s="1"/>
  <c r="O110" i="24"/>
  <c r="O110" i="41" s="1"/>
  <c r="Q110" i="24"/>
  <c r="Q110" i="41" s="1"/>
  <c r="P110" i="24"/>
  <c r="P110" i="41" s="1"/>
  <c r="S110" i="24"/>
  <c r="S110" i="41" s="1"/>
  <c r="K110" i="24"/>
  <c r="K110" i="41" s="1"/>
  <c r="M110" i="24"/>
  <c r="M110" i="41" s="1"/>
  <c r="R110" i="24"/>
  <c r="R110" i="41" s="1"/>
  <c r="J110" i="24"/>
  <c r="J110" i="41" s="1"/>
  <c r="L110" i="24"/>
  <c r="L110" i="41" s="1"/>
  <c r="K55" i="57"/>
  <c r="K55" i="30" s="1"/>
  <c r="L55" i="57"/>
  <c r="L55" i="30" s="1"/>
  <c r="M55" i="57"/>
  <c r="M55" i="30" s="1"/>
  <c r="S55" i="57"/>
  <c r="S55" i="30" s="1"/>
  <c r="R55" i="57"/>
  <c r="R55" i="30" s="1"/>
  <c r="O55" i="57"/>
  <c r="O55" i="30" s="1"/>
  <c r="N55" i="57"/>
  <c r="N55" i="30" s="1"/>
  <c r="P55" i="57"/>
  <c r="P55" i="30" s="1"/>
  <c r="Q55" i="57"/>
  <c r="Q55" i="30" s="1"/>
  <c r="J55" i="57"/>
  <c r="J55" i="30" s="1"/>
  <c r="R70" i="57"/>
  <c r="R70" i="30" s="1"/>
  <c r="J70" i="57"/>
  <c r="J70" i="30" s="1"/>
  <c r="O70" i="57"/>
  <c r="O70" i="30" s="1"/>
  <c r="M70" i="57"/>
  <c r="M70" i="30" s="1"/>
  <c r="N70" i="57"/>
  <c r="N70" i="30" s="1"/>
  <c r="Q70" i="57"/>
  <c r="Q70" i="30" s="1"/>
  <c r="P70" i="57"/>
  <c r="P70" i="30" s="1"/>
  <c r="L70" i="57"/>
  <c r="L70" i="30" s="1"/>
  <c r="K70" i="57"/>
  <c r="K70" i="30" s="1"/>
  <c r="S70" i="57"/>
  <c r="S70" i="30" s="1"/>
  <c r="L79" i="56"/>
  <c r="Q79" i="56"/>
  <c r="R79" i="56"/>
  <c r="S79" i="56"/>
  <c r="J79" i="56"/>
  <c r="K79" i="56"/>
  <c r="N79" i="56"/>
  <c r="O79" i="56"/>
  <c r="M79" i="56"/>
  <c r="P79" i="56"/>
  <c r="Q86" i="57"/>
  <c r="Q86" i="30" s="1"/>
  <c r="J86" i="57"/>
  <c r="J86" i="30" s="1"/>
  <c r="R86" i="57"/>
  <c r="R86" i="30" s="1"/>
  <c r="S86" i="57"/>
  <c r="S86" i="30" s="1"/>
  <c r="N86" i="57"/>
  <c r="N86" i="30" s="1"/>
  <c r="M86" i="57"/>
  <c r="M86" i="30" s="1"/>
  <c r="O86" i="57"/>
  <c r="O86" i="30" s="1"/>
  <c r="L86" i="57"/>
  <c r="L86" i="30" s="1"/>
  <c r="K86" i="57"/>
  <c r="K86" i="30" s="1"/>
  <c r="P86" i="57"/>
  <c r="P86" i="30" s="1"/>
  <c r="M91" i="57"/>
  <c r="M91" i="30" s="1"/>
  <c r="N91" i="57"/>
  <c r="N91" i="30" s="1"/>
  <c r="R91" i="57"/>
  <c r="R91" i="30" s="1"/>
  <c r="S91" i="57"/>
  <c r="S91" i="30" s="1"/>
  <c r="J91" i="57"/>
  <c r="J91" i="30" s="1"/>
  <c r="P91" i="57"/>
  <c r="P91" i="30" s="1"/>
  <c r="K91" i="57"/>
  <c r="K91" i="30" s="1"/>
  <c r="Q91" i="57"/>
  <c r="Q91" i="30" s="1"/>
  <c r="O91" i="57"/>
  <c r="O91" i="30" s="1"/>
  <c r="L91" i="57"/>
  <c r="L91" i="30" s="1"/>
  <c r="I120" i="57"/>
  <c r="I120" i="30" s="1"/>
  <c r="J120" i="57"/>
  <c r="J120" i="30" s="1"/>
  <c r="R120" i="57"/>
  <c r="R120" i="30" s="1"/>
  <c r="K120" i="57"/>
  <c r="K120" i="30" s="1"/>
  <c r="S120" i="57"/>
  <c r="S120" i="30" s="1"/>
  <c r="P120" i="57"/>
  <c r="P120" i="30" s="1"/>
  <c r="M120" i="57"/>
  <c r="M120" i="30" s="1"/>
  <c r="L120" i="57"/>
  <c r="L120" i="30" s="1"/>
  <c r="O120" i="57"/>
  <c r="O120" i="30" s="1"/>
  <c r="N120" i="57"/>
  <c r="N120" i="30" s="1"/>
  <c r="Q120" i="57"/>
  <c r="Q120" i="30" s="1"/>
  <c r="I59" i="57"/>
  <c r="S59" i="57"/>
  <c r="S59" i="30" s="1"/>
  <c r="L59" i="57"/>
  <c r="L59" i="30" s="1"/>
  <c r="K59" i="57"/>
  <c r="K59" i="30" s="1"/>
  <c r="M59" i="57"/>
  <c r="M59" i="30" s="1"/>
  <c r="P59" i="57"/>
  <c r="P59" i="30" s="1"/>
  <c r="O59" i="57"/>
  <c r="O59" i="30" s="1"/>
  <c r="N59" i="57"/>
  <c r="N59" i="30" s="1"/>
  <c r="R59" i="57"/>
  <c r="R59" i="30" s="1"/>
  <c r="Q59" i="57"/>
  <c r="Q59" i="30" s="1"/>
  <c r="J59" i="57"/>
  <c r="J59" i="30" s="1"/>
  <c r="S43" i="57"/>
  <c r="S43" i="30" s="1"/>
  <c r="L43" i="57"/>
  <c r="L43" i="30" s="1"/>
  <c r="K43" i="57"/>
  <c r="K43" i="30" s="1"/>
  <c r="M43" i="57"/>
  <c r="M43" i="30" s="1"/>
  <c r="Q43" i="57"/>
  <c r="Q43" i="30" s="1"/>
  <c r="J43" i="57"/>
  <c r="J43" i="30" s="1"/>
  <c r="O43" i="57"/>
  <c r="O43" i="30" s="1"/>
  <c r="P43" i="57"/>
  <c r="P43" i="30" s="1"/>
  <c r="N43" i="57"/>
  <c r="N43" i="30" s="1"/>
  <c r="R43" i="57"/>
  <c r="R43" i="30" s="1"/>
  <c r="O60" i="57"/>
  <c r="O60" i="30" s="1"/>
  <c r="P60" i="57"/>
  <c r="P60" i="30" s="1"/>
  <c r="Q60" i="57"/>
  <c r="Q60" i="30" s="1"/>
  <c r="R60" i="57"/>
  <c r="R60" i="30" s="1"/>
  <c r="M60" i="57"/>
  <c r="M60" i="30" s="1"/>
  <c r="J60" i="57"/>
  <c r="J60" i="30" s="1"/>
  <c r="N60" i="57"/>
  <c r="N60" i="30" s="1"/>
  <c r="S60" i="57"/>
  <c r="S60" i="30" s="1"/>
  <c r="L60" i="57"/>
  <c r="L60" i="30" s="1"/>
  <c r="K60" i="57"/>
  <c r="K60" i="30" s="1"/>
  <c r="J39" i="57"/>
  <c r="J39" i="30" s="1"/>
  <c r="R39" i="57"/>
  <c r="R39" i="30" s="1"/>
  <c r="M39" i="57"/>
  <c r="M39" i="30" s="1"/>
  <c r="K39" i="57"/>
  <c r="K39" i="30" s="1"/>
  <c r="L39" i="57"/>
  <c r="L39" i="30" s="1"/>
  <c r="S39" i="57"/>
  <c r="S39" i="30" s="1"/>
  <c r="P39" i="57"/>
  <c r="P39" i="30" s="1"/>
  <c r="O39" i="57"/>
  <c r="O39" i="30" s="1"/>
  <c r="Q39" i="57"/>
  <c r="Q39" i="30" s="1"/>
  <c r="N39" i="57"/>
  <c r="N39" i="30" s="1"/>
  <c r="M48" i="24"/>
  <c r="M48" i="41" s="1"/>
  <c r="R48" i="24"/>
  <c r="R48" i="41" s="1"/>
  <c r="P48" i="24"/>
  <c r="P48" i="41" s="1"/>
  <c r="S48" i="24"/>
  <c r="S48" i="41" s="1"/>
  <c r="K48" i="24"/>
  <c r="K48" i="41" s="1"/>
  <c r="Q48" i="24"/>
  <c r="Q48" i="41" s="1"/>
  <c r="O48" i="24"/>
  <c r="O48" i="41" s="1"/>
  <c r="L48" i="24"/>
  <c r="L48" i="41" s="1"/>
  <c r="J48" i="24"/>
  <c r="J48" i="41" s="1"/>
  <c r="N48" i="24"/>
  <c r="N48" i="41" s="1"/>
  <c r="J49" i="56"/>
  <c r="O49" i="56"/>
  <c r="Q49" i="56"/>
  <c r="P49" i="56"/>
  <c r="R49" i="56"/>
  <c r="K49" i="56"/>
  <c r="N49" i="56"/>
  <c r="M49" i="56"/>
  <c r="S49" i="56"/>
  <c r="L49" i="56"/>
  <c r="S69" i="57"/>
  <c r="S69" i="30" s="1"/>
  <c r="K69" i="57"/>
  <c r="K69" i="30" s="1"/>
  <c r="L69" i="57"/>
  <c r="L69" i="30" s="1"/>
  <c r="N69" i="57"/>
  <c r="N69" i="30" s="1"/>
  <c r="M69" i="57"/>
  <c r="M69" i="30" s="1"/>
  <c r="Q69" i="57"/>
  <c r="Q69" i="30" s="1"/>
  <c r="J69" i="57"/>
  <c r="J69" i="30" s="1"/>
  <c r="P69" i="57"/>
  <c r="P69" i="30" s="1"/>
  <c r="O69" i="57"/>
  <c r="O69" i="30" s="1"/>
  <c r="R69" i="57"/>
  <c r="R69" i="30" s="1"/>
  <c r="M80" i="24"/>
  <c r="M80" i="41" s="1"/>
  <c r="N80" i="24"/>
  <c r="N80" i="41" s="1"/>
  <c r="P80" i="24"/>
  <c r="P80" i="41" s="1"/>
  <c r="R80" i="24"/>
  <c r="R80" i="41" s="1"/>
  <c r="S80" i="24"/>
  <c r="S80" i="41" s="1"/>
  <c r="O80" i="24"/>
  <c r="O80" i="41" s="1"/>
  <c r="J80" i="24"/>
  <c r="J80" i="41" s="1"/>
  <c r="Q80" i="24"/>
  <c r="Q80" i="41" s="1"/>
  <c r="L80" i="24"/>
  <c r="L80" i="41" s="1"/>
  <c r="K80" i="24"/>
  <c r="K80" i="41" s="1"/>
  <c r="K113" i="56"/>
  <c r="K113" i="29" s="1"/>
  <c r="L113" i="56"/>
  <c r="L113" i="29" s="1"/>
  <c r="M113" i="56"/>
  <c r="M113" i="29" s="1"/>
  <c r="R113" i="56"/>
  <c r="R113" i="29" s="1"/>
  <c r="S113" i="56"/>
  <c r="S113" i="29" s="1"/>
  <c r="J113" i="56"/>
  <c r="J113" i="29" s="1"/>
  <c r="P113" i="56"/>
  <c r="P113" i="29" s="1"/>
  <c r="O113" i="56"/>
  <c r="O113" i="29" s="1"/>
  <c r="N113" i="56"/>
  <c r="N113" i="29" s="1"/>
  <c r="Q113" i="56"/>
  <c r="Q113" i="29" s="1"/>
  <c r="M84" i="57"/>
  <c r="M84" i="30" s="1"/>
  <c r="N84" i="57"/>
  <c r="N84" i="30" s="1"/>
  <c r="O84" i="57"/>
  <c r="O84" i="30" s="1"/>
  <c r="P84" i="57"/>
  <c r="P84" i="30" s="1"/>
  <c r="J84" i="57"/>
  <c r="J84" i="30" s="1"/>
  <c r="L84" i="57"/>
  <c r="L84" i="30" s="1"/>
  <c r="S84" i="57"/>
  <c r="S84" i="30" s="1"/>
  <c r="R84" i="57"/>
  <c r="R84" i="30" s="1"/>
  <c r="Q84" i="57"/>
  <c r="Q84" i="30" s="1"/>
  <c r="K84" i="57"/>
  <c r="K84" i="30" s="1"/>
  <c r="M117" i="57"/>
  <c r="M117" i="30" s="1"/>
  <c r="J117" i="57"/>
  <c r="J117" i="30" s="1"/>
  <c r="K117" i="57"/>
  <c r="K117" i="30" s="1"/>
  <c r="Q117" i="57"/>
  <c r="Q117" i="30" s="1"/>
  <c r="R117" i="57"/>
  <c r="R117" i="30" s="1"/>
  <c r="S117" i="57"/>
  <c r="S117" i="30" s="1"/>
  <c r="O117" i="57"/>
  <c r="O117" i="30" s="1"/>
  <c r="N117" i="57"/>
  <c r="N117" i="30" s="1"/>
  <c r="L117" i="57"/>
  <c r="L117" i="30" s="1"/>
  <c r="P117" i="57"/>
  <c r="P117" i="30" s="1"/>
  <c r="M105" i="57"/>
  <c r="M105" i="30" s="1"/>
  <c r="J105" i="57"/>
  <c r="J105" i="30" s="1"/>
  <c r="R105" i="57"/>
  <c r="R105" i="30" s="1"/>
  <c r="K105" i="57"/>
  <c r="K105" i="30" s="1"/>
  <c r="S105" i="57"/>
  <c r="S105" i="30" s="1"/>
  <c r="N105" i="57"/>
  <c r="N105" i="30" s="1"/>
  <c r="Q105" i="57"/>
  <c r="Q105" i="30" s="1"/>
  <c r="L105" i="57"/>
  <c r="L105" i="30" s="1"/>
  <c r="O105" i="57"/>
  <c r="O105" i="30" s="1"/>
  <c r="P105" i="57"/>
  <c r="P105" i="30" s="1"/>
  <c r="K73" i="57"/>
  <c r="K73" i="30" s="1"/>
  <c r="S73" i="57"/>
  <c r="S73" i="30" s="1"/>
  <c r="L73" i="57"/>
  <c r="L73" i="30" s="1"/>
  <c r="M73" i="57"/>
  <c r="M73" i="30" s="1"/>
  <c r="N73" i="57"/>
  <c r="N73" i="30" s="1"/>
  <c r="J73" i="57"/>
  <c r="J73" i="30" s="1"/>
  <c r="O73" i="57"/>
  <c r="O73" i="30" s="1"/>
  <c r="P73" i="57"/>
  <c r="P73" i="30" s="1"/>
  <c r="Q73" i="57"/>
  <c r="Q73" i="30" s="1"/>
  <c r="R73" i="57"/>
  <c r="R73" i="30" s="1"/>
  <c r="P89" i="57"/>
  <c r="P89" i="30" s="1"/>
  <c r="M89" i="57"/>
  <c r="M89" i="30" s="1"/>
  <c r="N89" i="57"/>
  <c r="N89" i="30" s="1"/>
  <c r="L89" i="57"/>
  <c r="L89" i="30" s="1"/>
  <c r="R89" i="57"/>
  <c r="R89" i="30" s="1"/>
  <c r="S89" i="57"/>
  <c r="S89" i="30" s="1"/>
  <c r="Q89" i="57"/>
  <c r="Q89" i="30" s="1"/>
  <c r="J89" i="57"/>
  <c r="J89" i="30" s="1"/>
  <c r="O89" i="57"/>
  <c r="O89" i="30" s="1"/>
  <c r="K89" i="57"/>
  <c r="K89" i="30" s="1"/>
  <c r="Q42" i="57"/>
  <c r="Q42" i="30" s="1"/>
  <c r="N42" i="57"/>
  <c r="N42" i="30" s="1"/>
  <c r="O42" i="57"/>
  <c r="O42" i="30" s="1"/>
  <c r="R42" i="57"/>
  <c r="R42" i="30" s="1"/>
  <c r="P42" i="57"/>
  <c r="P42" i="30" s="1"/>
  <c r="J42" i="57"/>
  <c r="J42" i="30" s="1"/>
  <c r="M42" i="57"/>
  <c r="M42" i="30" s="1"/>
  <c r="S42" i="57"/>
  <c r="S42" i="30" s="1"/>
  <c r="L42" i="57"/>
  <c r="L42" i="30" s="1"/>
  <c r="K42" i="57"/>
  <c r="K42" i="30" s="1"/>
  <c r="M44" i="57"/>
  <c r="M44" i="30" s="1"/>
  <c r="R44" i="57"/>
  <c r="R44" i="30" s="1"/>
  <c r="P44" i="57"/>
  <c r="P44" i="30" s="1"/>
  <c r="S44" i="57"/>
  <c r="S44" i="30" s="1"/>
  <c r="K44" i="57"/>
  <c r="K44" i="30" s="1"/>
  <c r="O44" i="57"/>
  <c r="O44" i="30" s="1"/>
  <c r="N44" i="57"/>
  <c r="N44" i="30" s="1"/>
  <c r="J44" i="57"/>
  <c r="J44" i="30" s="1"/>
  <c r="Q44" i="57"/>
  <c r="Q44" i="30" s="1"/>
  <c r="L44" i="57"/>
  <c r="L44" i="30" s="1"/>
  <c r="S51" i="56"/>
  <c r="M51" i="56"/>
  <c r="K51" i="56"/>
  <c r="L51" i="56"/>
  <c r="N51" i="56"/>
  <c r="R51" i="56"/>
  <c r="J51" i="56"/>
  <c r="Q51" i="56"/>
  <c r="O51" i="56"/>
  <c r="P51" i="56"/>
  <c r="Q54" i="57"/>
  <c r="Q54" i="30" s="1"/>
  <c r="N54" i="57"/>
  <c r="N54" i="30" s="1"/>
  <c r="L54" i="57"/>
  <c r="L54" i="30" s="1"/>
  <c r="O54" i="57"/>
  <c r="O54" i="30" s="1"/>
  <c r="P54" i="57"/>
  <c r="P54" i="30" s="1"/>
  <c r="M54" i="57"/>
  <c r="M54" i="30" s="1"/>
  <c r="R54" i="57"/>
  <c r="R54" i="30" s="1"/>
  <c r="K54" i="57"/>
  <c r="K54" i="30" s="1"/>
  <c r="J54" i="57"/>
  <c r="J54" i="30" s="1"/>
  <c r="S54" i="57"/>
  <c r="S54" i="30" s="1"/>
  <c r="O53" i="57"/>
  <c r="O53" i="30" s="1"/>
  <c r="P53" i="57"/>
  <c r="P53" i="30" s="1"/>
  <c r="Q53" i="57"/>
  <c r="Q53" i="30" s="1"/>
  <c r="R53" i="57"/>
  <c r="R53" i="30" s="1"/>
  <c r="S53" i="57"/>
  <c r="S53" i="30" s="1"/>
  <c r="J53" i="57"/>
  <c r="J53" i="30" s="1"/>
  <c r="L53" i="57"/>
  <c r="L53" i="30" s="1"/>
  <c r="K53" i="57"/>
  <c r="K53" i="30" s="1"/>
  <c r="N53" i="57"/>
  <c r="N53" i="30" s="1"/>
  <c r="M53" i="57"/>
  <c r="M53" i="30" s="1"/>
  <c r="Q111" i="24"/>
  <c r="Q111" i="41" s="1"/>
  <c r="N111" i="24"/>
  <c r="N111" i="41" s="1"/>
  <c r="O111" i="24"/>
  <c r="O111" i="41" s="1"/>
  <c r="L111" i="24"/>
  <c r="L111" i="41" s="1"/>
  <c r="K111" i="24"/>
  <c r="K111" i="41" s="1"/>
  <c r="R111" i="24"/>
  <c r="R111" i="41" s="1"/>
  <c r="J111" i="24"/>
  <c r="J111" i="41" s="1"/>
  <c r="S111" i="24"/>
  <c r="S111" i="41" s="1"/>
  <c r="P111" i="24"/>
  <c r="P111" i="41" s="1"/>
  <c r="M111" i="24"/>
  <c r="M111" i="41" s="1"/>
  <c r="M113" i="24"/>
  <c r="M113" i="41" s="1"/>
  <c r="J113" i="24"/>
  <c r="J113" i="41" s="1"/>
  <c r="K113" i="24"/>
  <c r="K113" i="41" s="1"/>
  <c r="S113" i="24"/>
  <c r="S113" i="41" s="1"/>
  <c r="R113" i="24"/>
  <c r="R113" i="41" s="1"/>
  <c r="P113" i="24"/>
  <c r="P113" i="41" s="1"/>
  <c r="Q113" i="24"/>
  <c r="Q113" i="41" s="1"/>
  <c r="O113" i="24"/>
  <c r="O113" i="41" s="1"/>
  <c r="N113" i="24"/>
  <c r="N113" i="41" s="1"/>
  <c r="L113" i="24"/>
  <c r="L113" i="41" s="1"/>
  <c r="J116" i="57"/>
  <c r="J116" i="30" s="1"/>
  <c r="R116" i="57"/>
  <c r="R116" i="30" s="1"/>
  <c r="K116" i="57"/>
  <c r="K116" i="30" s="1"/>
  <c r="M116" i="57"/>
  <c r="M116" i="30" s="1"/>
  <c r="S116" i="57"/>
  <c r="S116" i="30" s="1"/>
  <c r="N116" i="57"/>
  <c r="N116" i="30" s="1"/>
  <c r="L116" i="57"/>
  <c r="L116" i="30" s="1"/>
  <c r="P116" i="57"/>
  <c r="P116" i="30" s="1"/>
  <c r="Q116" i="57"/>
  <c r="Q116" i="30" s="1"/>
  <c r="O116" i="57"/>
  <c r="O116" i="30" s="1"/>
  <c r="I90" i="57"/>
  <c r="Q90" i="57"/>
  <c r="Q90" i="30" s="1"/>
  <c r="J90" i="57"/>
  <c r="J90" i="30" s="1"/>
  <c r="R90" i="57"/>
  <c r="R90" i="30" s="1"/>
  <c r="S90" i="57"/>
  <c r="S90" i="30" s="1"/>
  <c r="K90" i="57"/>
  <c r="K90" i="30" s="1"/>
  <c r="L90" i="57"/>
  <c r="L90" i="30" s="1"/>
  <c r="M90" i="57"/>
  <c r="M90" i="30" s="1"/>
  <c r="N90" i="57"/>
  <c r="N90" i="30" s="1"/>
  <c r="P90" i="57"/>
  <c r="P90" i="30" s="1"/>
  <c r="O90" i="57"/>
  <c r="O90" i="30" s="1"/>
  <c r="Q99" i="57"/>
  <c r="Q99" i="30" s="1"/>
  <c r="N99" i="57"/>
  <c r="N99" i="30" s="1"/>
  <c r="O99" i="57"/>
  <c r="O99" i="30" s="1"/>
  <c r="R99" i="57"/>
  <c r="R99" i="30" s="1"/>
  <c r="S99" i="57"/>
  <c r="S99" i="30" s="1"/>
  <c r="J99" i="57"/>
  <c r="J99" i="30" s="1"/>
  <c r="P99" i="57"/>
  <c r="P99" i="30" s="1"/>
  <c r="L99" i="57"/>
  <c r="L99" i="30" s="1"/>
  <c r="M99" i="57"/>
  <c r="M99" i="30" s="1"/>
  <c r="K99" i="57"/>
  <c r="K99" i="30" s="1"/>
  <c r="E56" i="94"/>
  <c r="F41" i="94"/>
  <c r="U41" i="94" s="1"/>
  <c r="E85" i="94"/>
  <c r="F72" i="94"/>
  <c r="E118" i="94"/>
  <c r="F103" i="94"/>
  <c r="U103" i="94" s="1"/>
  <c r="E72" i="94"/>
  <c r="I6" i="56"/>
  <c r="I22" i="56"/>
  <c r="I24" i="56"/>
  <c r="H6" i="29"/>
  <c r="I6" i="24"/>
  <c r="H25" i="29"/>
  <c r="S22" i="23"/>
  <c r="H24" i="41"/>
  <c r="I22" i="24"/>
  <c r="S24" i="23"/>
  <c r="H22" i="41"/>
  <c r="I26" i="24"/>
  <c r="S6" i="23"/>
  <c r="I24" i="24"/>
  <c r="I25" i="56"/>
  <c r="S26" i="23"/>
  <c r="H25" i="41"/>
  <c r="H22" i="29"/>
  <c r="I25" i="24"/>
  <c r="S25" i="23"/>
  <c r="H24" i="29"/>
  <c r="I26" i="56"/>
  <c r="H26" i="29"/>
  <c r="U87" i="30"/>
  <c r="T87" i="30"/>
  <c r="U23" i="29"/>
  <c r="T23" i="29"/>
  <c r="E82" i="94"/>
  <c r="E89" i="94"/>
  <c r="E78" i="94"/>
  <c r="E71" i="94"/>
  <c r="E74" i="94"/>
  <c r="E116" i="94"/>
  <c r="F118" i="94"/>
  <c r="E87" i="94"/>
  <c r="E107" i="94"/>
  <c r="E40" i="94"/>
  <c r="F56" i="94"/>
  <c r="E114" i="94"/>
  <c r="E45" i="94"/>
  <c r="E99" i="94"/>
  <c r="E67" i="94"/>
  <c r="F87" i="94"/>
  <c r="E73" i="94"/>
  <c r="E108" i="94"/>
  <c r="Y79" i="23"/>
  <c r="Y79" i="20"/>
  <c r="F111" i="24"/>
  <c r="E111" i="24"/>
  <c r="E111" i="41" s="1"/>
  <c r="G111" i="24"/>
  <c r="I111" i="24"/>
  <c r="I111" i="41" s="1"/>
  <c r="H111" i="24"/>
  <c r="H111" i="41" s="1"/>
  <c r="H110" i="24"/>
  <c r="H110" i="41" s="1"/>
  <c r="G110" i="24"/>
  <c r="F110" i="24"/>
  <c r="E110" i="24"/>
  <c r="E110" i="41" s="1"/>
  <c r="I110" i="24"/>
  <c r="I110" i="41" s="1"/>
  <c r="E88" i="94"/>
  <c r="E80" i="94"/>
  <c r="E117" i="94"/>
  <c r="E102" i="94"/>
  <c r="E86" i="94"/>
  <c r="E110" i="94"/>
  <c r="E84" i="94"/>
  <c r="E68" i="94"/>
  <c r="E121" i="94"/>
  <c r="E113" i="94"/>
  <c r="E53" i="94"/>
  <c r="E81" i="94"/>
  <c r="E106" i="94"/>
  <c r="E100" i="94"/>
  <c r="E54" i="94"/>
  <c r="E51" i="94"/>
  <c r="E42" i="94"/>
  <c r="E52" i="94"/>
  <c r="E60" i="94"/>
  <c r="E122" i="94"/>
  <c r="E119" i="94"/>
  <c r="E47" i="94"/>
  <c r="E124" i="47"/>
  <c r="C3" i="77"/>
  <c r="C21" i="77" s="1"/>
  <c r="F116" i="94"/>
  <c r="F110" i="94"/>
  <c r="F114" i="94"/>
  <c r="F108" i="94"/>
  <c r="F102" i="94"/>
  <c r="F106" i="94"/>
  <c r="F100" i="94"/>
  <c r="F101" i="94"/>
  <c r="F112" i="94"/>
  <c r="F115" i="94"/>
  <c r="F109" i="94"/>
  <c r="F113" i="94"/>
  <c r="F107" i="94"/>
  <c r="F120" i="94"/>
  <c r="F105" i="94"/>
  <c r="F99" i="94"/>
  <c r="F111" i="94"/>
  <c r="F98" i="94"/>
  <c r="F117" i="94"/>
  <c r="F104" i="94"/>
  <c r="F119" i="94"/>
  <c r="F122" i="94"/>
  <c r="F121" i="94"/>
  <c r="E115" i="94"/>
  <c r="E112" i="94"/>
  <c r="E104" i="94"/>
  <c r="E59" i="94"/>
  <c r="V124" i="94"/>
  <c r="X124" i="94"/>
  <c r="Y124" i="94"/>
  <c r="E101" i="94"/>
  <c r="E98" i="94"/>
  <c r="E111" i="94"/>
  <c r="E38" i="94"/>
  <c r="E37" i="94"/>
  <c r="E109" i="94"/>
  <c r="E105" i="94"/>
  <c r="E120" i="94"/>
  <c r="E39" i="94"/>
  <c r="E93" i="47"/>
  <c r="C3" i="76"/>
  <c r="C20" i="76" s="1"/>
  <c r="F89" i="94"/>
  <c r="F82" i="94"/>
  <c r="F68" i="94"/>
  <c r="F81" i="94"/>
  <c r="F80" i="94"/>
  <c r="F74" i="94"/>
  <c r="F91" i="94"/>
  <c r="F73" i="94"/>
  <c r="F88" i="94"/>
  <c r="F86" i="94"/>
  <c r="F90" i="94"/>
  <c r="F67" i="94"/>
  <c r="F79" i="94"/>
  <c r="F78" i="94"/>
  <c r="F85" i="94"/>
  <c r="F71" i="94"/>
  <c r="F70" i="94"/>
  <c r="F77" i="94"/>
  <c r="F69" i="94"/>
  <c r="F84" i="94"/>
  <c r="F83" i="94"/>
  <c r="F76" i="94"/>
  <c r="F75" i="94"/>
  <c r="E90" i="94"/>
  <c r="E76" i="94"/>
  <c r="E75" i="94"/>
  <c r="Y93" i="94"/>
  <c r="V93" i="94"/>
  <c r="X93" i="94"/>
  <c r="E69" i="94"/>
  <c r="E83" i="94"/>
  <c r="E46" i="94"/>
  <c r="E55" i="94"/>
  <c r="E70" i="94"/>
  <c r="E79" i="94"/>
  <c r="E77" i="94"/>
  <c r="E91" i="94"/>
  <c r="C3" i="74"/>
  <c r="E62" i="47"/>
  <c r="F47" i="94"/>
  <c r="F57" i="94"/>
  <c r="F51" i="94"/>
  <c r="F43" i="94"/>
  <c r="F50" i="94"/>
  <c r="F44" i="94"/>
  <c r="F36" i="94"/>
  <c r="F53" i="94"/>
  <c r="F39" i="94"/>
  <c r="F58" i="94"/>
  <c r="F54" i="94"/>
  <c r="F52" i="94"/>
  <c r="F55" i="94"/>
  <c r="F45" i="94"/>
  <c r="F48" i="94"/>
  <c r="F49" i="94"/>
  <c r="F37" i="94"/>
  <c r="F40" i="94"/>
  <c r="F42" i="94"/>
  <c r="F60" i="94"/>
  <c r="F46" i="94"/>
  <c r="F38" i="94"/>
  <c r="F59" i="94"/>
  <c r="E49" i="94"/>
  <c r="E36" i="94"/>
  <c r="E48" i="94"/>
  <c r="E43" i="94"/>
  <c r="E58" i="94"/>
  <c r="E57" i="94"/>
  <c r="E44" i="94"/>
  <c r="E50" i="94"/>
  <c r="V123" i="20"/>
  <c r="Y123" i="47"/>
  <c r="E68" i="57"/>
  <c r="E68" i="30" s="1"/>
  <c r="H68" i="57"/>
  <c r="H68" i="30" s="1"/>
  <c r="I68" i="57"/>
  <c r="I68" i="30" s="1"/>
  <c r="G68" i="57"/>
  <c r="G68" i="30" s="1"/>
  <c r="F68" i="57"/>
  <c r="F68" i="30" s="1"/>
  <c r="E90" i="57"/>
  <c r="E90" i="30" s="1"/>
  <c r="F90" i="57"/>
  <c r="F90" i="30" s="1"/>
  <c r="G90" i="57"/>
  <c r="G90" i="30" s="1"/>
  <c r="H90" i="57"/>
  <c r="H90" i="30" s="1"/>
  <c r="E89" i="57"/>
  <c r="E89" i="30" s="1"/>
  <c r="F89" i="57"/>
  <c r="F89" i="30" s="1"/>
  <c r="G89" i="57"/>
  <c r="G89" i="30" s="1"/>
  <c r="H89" i="57"/>
  <c r="H89" i="30" s="1"/>
  <c r="I89" i="57"/>
  <c r="I42" i="57"/>
  <c r="I42" i="30" s="1"/>
  <c r="F42" i="57"/>
  <c r="H42" i="57"/>
  <c r="H42" i="30" s="1"/>
  <c r="E42" i="57"/>
  <c r="G42" i="57"/>
  <c r="E120" i="57"/>
  <c r="E120" i="30" s="1"/>
  <c r="F120" i="57"/>
  <c r="G120" i="57"/>
  <c r="H120" i="57"/>
  <c r="H120" i="30" s="1"/>
  <c r="E59" i="57"/>
  <c r="F59" i="57"/>
  <c r="G59" i="57"/>
  <c r="H59" i="57"/>
  <c r="H59" i="30" s="1"/>
  <c r="H99" i="57"/>
  <c r="H99" i="30" s="1"/>
  <c r="G99" i="57"/>
  <c r="E99" i="57"/>
  <c r="E99" i="30" s="1"/>
  <c r="F99" i="57"/>
  <c r="I99" i="57"/>
  <c r="I99" i="30" s="1"/>
  <c r="E121" i="57"/>
  <c r="E121" i="30" s="1"/>
  <c r="F121" i="57"/>
  <c r="G121" i="57"/>
  <c r="H121" i="57"/>
  <c r="H121" i="30" s="1"/>
  <c r="F73" i="57"/>
  <c r="F73" i="30" s="1"/>
  <c r="I73" i="57"/>
  <c r="I73" i="30" s="1"/>
  <c r="H73" i="57"/>
  <c r="H73" i="30" s="1"/>
  <c r="E73" i="57"/>
  <c r="E73" i="30" s="1"/>
  <c r="G73" i="57"/>
  <c r="G73" i="30" s="1"/>
  <c r="F74" i="57"/>
  <c r="F74" i="30" s="1"/>
  <c r="I74" i="57"/>
  <c r="I74" i="30" s="1"/>
  <c r="H74" i="57"/>
  <c r="H74" i="30" s="1"/>
  <c r="G74" i="57"/>
  <c r="G74" i="30" s="1"/>
  <c r="E74" i="57"/>
  <c r="E74" i="30" s="1"/>
  <c r="H43" i="57"/>
  <c r="H43" i="30" s="1"/>
  <c r="I43" i="57"/>
  <c r="I43" i="30" s="1"/>
  <c r="E43" i="57"/>
  <c r="G43" i="57"/>
  <c r="F43" i="57"/>
  <c r="E105" i="57"/>
  <c r="E105" i="30" s="1"/>
  <c r="G105" i="57"/>
  <c r="I105" i="57"/>
  <c r="I105" i="30" s="1"/>
  <c r="F105" i="57"/>
  <c r="H105" i="57"/>
  <c r="H105" i="30" s="1"/>
  <c r="X61" i="20"/>
  <c r="I104" i="57"/>
  <c r="I104" i="30" s="1"/>
  <c r="H104" i="57"/>
  <c r="H104" i="30" s="1"/>
  <c r="G104" i="57"/>
  <c r="F104" i="57"/>
  <c r="E104" i="57"/>
  <c r="E104" i="30" s="1"/>
  <c r="E58" i="57"/>
  <c r="F58" i="57"/>
  <c r="G58" i="57"/>
  <c r="H58" i="57"/>
  <c r="H58" i="30" s="1"/>
  <c r="I39" i="29"/>
  <c r="I59" i="41"/>
  <c r="I58" i="29"/>
  <c r="I55" i="29"/>
  <c r="I28" i="23"/>
  <c r="I30" i="23" s="1"/>
  <c r="I70" i="41"/>
  <c r="I90" i="41"/>
  <c r="I55" i="41"/>
  <c r="I22" i="41" s="1"/>
  <c r="I39" i="41"/>
  <c r="I57" i="41"/>
  <c r="I58" i="41"/>
  <c r="I57" i="29"/>
  <c r="I89" i="41"/>
  <c r="I88" i="41"/>
  <c r="I89" i="29"/>
  <c r="I59" i="29"/>
  <c r="F67" i="57"/>
  <c r="F67" i="30" s="1"/>
  <c r="H67" i="57"/>
  <c r="H67" i="30" s="1"/>
  <c r="E67" i="57"/>
  <c r="E67" i="30" s="1"/>
  <c r="I67" i="57"/>
  <c r="I67" i="30" s="1"/>
  <c r="G67" i="57"/>
  <c r="G67" i="30" s="1"/>
  <c r="I91" i="57"/>
  <c r="I91" i="30" s="1"/>
  <c r="F91" i="57"/>
  <c r="F91" i="30" s="1"/>
  <c r="E91" i="57"/>
  <c r="E91" i="30" s="1"/>
  <c r="G91" i="57"/>
  <c r="G91" i="30" s="1"/>
  <c r="H91" i="57"/>
  <c r="H91" i="30" s="1"/>
  <c r="E98" i="57"/>
  <c r="E98" i="30" s="1"/>
  <c r="G98" i="57"/>
  <c r="H98" i="57"/>
  <c r="H98" i="30" s="1"/>
  <c r="F98" i="57"/>
  <c r="I98" i="57"/>
  <c r="I98" i="30" s="1"/>
  <c r="G122" i="57"/>
  <c r="E122" i="57"/>
  <c r="E122" i="30" s="1"/>
  <c r="I122" i="57"/>
  <c r="I122" i="30" s="1"/>
  <c r="F122" i="57"/>
  <c r="H122" i="57"/>
  <c r="H122" i="30" s="1"/>
  <c r="I119" i="57"/>
  <c r="I119" i="30" s="1"/>
  <c r="H119" i="57"/>
  <c r="H119" i="30" s="1"/>
  <c r="G119" i="57"/>
  <c r="F119" i="57"/>
  <c r="E119" i="57"/>
  <c r="E119" i="30" s="1"/>
  <c r="I115" i="57"/>
  <c r="I115" i="30" s="1"/>
  <c r="H115" i="57"/>
  <c r="H115" i="30" s="1"/>
  <c r="G115" i="57"/>
  <c r="G115" i="30" s="1"/>
  <c r="F115" i="57"/>
  <c r="F115" i="30" s="1"/>
  <c r="E115" i="57"/>
  <c r="E115" i="30" s="1"/>
  <c r="E117" i="57"/>
  <c r="E117" i="30" s="1"/>
  <c r="I117" i="57"/>
  <c r="I117" i="30" s="1"/>
  <c r="F117" i="57"/>
  <c r="H117" i="57"/>
  <c r="H117" i="30" s="1"/>
  <c r="G117" i="57"/>
  <c r="H116" i="57"/>
  <c r="H116" i="30" s="1"/>
  <c r="G116" i="57"/>
  <c r="G116" i="30" s="1"/>
  <c r="I116" i="57"/>
  <c r="I116" i="30" s="1"/>
  <c r="F116" i="57"/>
  <c r="F116" i="30" s="1"/>
  <c r="E116" i="57"/>
  <c r="E116" i="30" s="1"/>
  <c r="G114" i="57"/>
  <c r="F114" i="57"/>
  <c r="E114" i="57"/>
  <c r="E114" i="30" s="1"/>
  <c r="I114" i="57"/>
  <c r="I114" i="30" s="1"/>
  <c r="H114" i="57"/>
  <c r="H114" i="30" s="1"/>
  <c r="F83" i="57"/>
  <c r="F83" i="30" s="1"/>
  <c r="E83" i="57"/>
  <c r="E83" i="30" s="1"/>
  <c r="I83" i="57"/>
  <c r="I83" i="30" s="1"/>
  <c r="G83" i="57"/>
  <c r="G83" i="30" s="1"/>
  <c r="H83" i="57"/>
  <c r="H83" i="30" s="1"/>
  <c r="H85" i="57"/>
  <c r="H85" i="30" s="1"/>
  <c r="G85" i="57"/>
  <c r="G85" i="30" s="1"/>
  <c r="F85" i="57"/>
  <c r="F85" i="30" s="1"/>
  <c r="I85" i="57"/>
  <c r="I85" i="30" s="1"/>
  <c r="E85" i="57"/>
  <c r="E85" i="30" s="1"/>
  <c r="I88" i="57"/>
  <c r="H88" i="57"/>
  <c r="H88" i="30" s="1"/>
  <c r="G88" i="57"/>
  <c r="G88" i="30" s="1"/>
  <c r="F88" i="57"/>
  <c r="F88" i="30" s="1"/>
  <c r="E88" i="57"/>
  <c r="E88" i="30" s="1"/>
  <c r="E86" i="57"/>
  <c r="E86" i="30" s="1"/>
  <c r="I86" i="57"/>
  <c r="I86" i="30" s="1"/>
  <c r="H86" i="57"/>
  <c r="H86" i="30" s="1"/>
  <c r="G86" i="57"/>
  <c r="G86" i="30" s="1"/>
  <c r="F86" i="57"/>
  <c r="F86" i="30" s="1"/>
  <c r="I84" i="57"/>
  <c r="I84" i="30" s="1"/>
  <c r="H84" i="57"/>
  <c r="H84" i="30" s="1"/>
  <c r="G84" i="57"/>
  <c r="G84" i="30" s="1"/>
  <c r="F84" i="57"/>
  <c r="F84" i="30" s="1"/>
  <c r="E84" i="57"/>
  <c r="E84" i="30" s="1"/>
  <c r="H107" i="57"/>
  <c r="H107" i="30" s="1"/>
  <c r="G107" i="57"/>
  <c r="F107" i="57"/>
  <c r="E107" i="57"/>
  <c r="E107" i="30" s="1"/>
  <c r="I107" i="57"/>
  <c r="I107" i="30" s="1"/>
  <c r="Y111" i="20"/>
  <c r="Y111" i="23"/>
  <c r="H113" i="56"/>
  <c r="H113" i="29" s="1"/>
  <c r="G113" i="56"/>
  <c r="G113" i="29" s="1"/>
  <c r="F113" i="56"/>
  <c r="E113" i="56"/>
  <c r="I113" i="56"/>
  <c r="I113" i="29" s="1"/>
  <c r="Y110" i="20"/>
  <c r="Y110" i="23"/>
  <c r="G113" i="24"/>
  <c r="F113" i="24"/>
  <c r="E113" i="24"/>
  <c r="E113" i="41" s="1"/>
  <c r="I113" i="24"/>
  <c r="I113" i="41" s="1"/>
  <c r="H113" i="24"/>
  <c r="H113" i="41" s="1"/>
  <c r="Y113" i="20"/>
  <c r="Y113" i="23"/>
  <c r="I109" i="57"/>
  <c r="I109" i="30" s="1"/>
  <c r="G109" i="57"/>
  <c r="H109" i="57"/>
  <c r="H109" i="30" s="1"/>
  <c r="F109" i="57"/>
  <c r="E109" i="57"/>
  <c r="E109" i="30" s="1"/>
  <c r="I111" i="56"/>
  <c r="I111" i="29" s="1"/>
  <c r="G111" i="56"/>
  <c r="H111" i="56"/>
  <c r="H111" i="29" s="1"/>
  <c r="F111" i="56"/>
  <c r="F111" i="29" s="1"/>
  <c r="E111" i="56"/>
  <c r="H110" i="56"/>
  <c r="H110" i="29" s="1"/>
  <c r="G110" i="56"/>
  <c r="F110" i="56"/>
  <c r="E110" i="56"/>
  <c r="I110" i="56"/>
  <c r="I110" i="29" s="1"/>
  <c r="I106" i="57"/>
  <c r="I106" i="30" s="1"/>
  <c r="H106" i="57"/>
  <c r="H106" i="30" s="1"/>
  <c r="F106" i="57"/>
  <c r="G106" i="57"/>
  <c r="E106" i="57"/>
  <c r="E106" i="30" s="1"/>
  <c r="X123" i="20"/>
  <c r="I76" i="57"/>
  <c r="I76" i="30" s="1"/>
  <c r="H76" i="57"/>
  <c r="H76" i="30" s="1"/>
  <c r="G76" i="57"/>
  <c r="G76" i="30" s="1"/>
  <c r="F76" i="57"/>
  <c r="F76" i="30" s="1"/>
  <c r="E76" i="57"/>
  <c r="E76" i="30" s="1"/>
  <c r="H75" i="57"/>
  <c r="H75" i="30" s="1"/>
  <c r="G75" i="57"/>
  <c r="G75" i="30" s="1"/>
  <c r="F75" i="57"/>
  <c r="F75" i="30" s="1"/>
  <c r="E75" i="57"/>
  <c r="E75" i="30" s="1"/>
  <c r="I75" i="57"/>
  <c r="I75" i="30" s="1"/>
  <c r="Y80" i="23"/>
  <c r="Y80" i="20"/>
  <c r="Y82" i="23"/>
  <c r="Y82" i="20"/>
  <c r="H82" i="24"/>
  <c r="H82" i="41" s="1"/>
  <c r="G82" i="24"/>
  <c r="G82" i="41" s="1"/>
  <c r="F82" i="24"/>
  <c r="F82" i="41" s="1"/>
  <c r="E82" i="24"/>
  <c r="E82" i="41" s="1"/>
  <c r="I82" i="24"/>
  <c r="I82" i="41" s="1"/>
  <c r="F80" i="56"/>
  <c r="F80" i="29" s="1"/>
  <c r="E80" i="56"/>
  <c r="I80" i="56"/>
  <c r="I80" i="29" s="1"/>
  <c r="H80" i="56"/>
  <c r="H80" i="29" s="1"/>
  <c r="G80" i="56"/>
  <c r="I79" i="56"/>
  <c r="H79" i="56"/>
  <c r="G79" i="56"/>
  <c r="F79" i="56"/>
  <c r="E79" i="56"/>
  <c r="Y92" i="47"/>
  <c r="I82" i="56"/>
  <c r="I82" i="29" s="1"/>
  <c r="H82" i="56"/>
  <c r="H82" i="29" s="1"/>
  <c r="G82" i="56"/>
  <c r="F82" i="56"/>
  <c r="F82" i="29" s="1"/>
  <c r="E82" i="56"/>
  <c r="X92" i="20"/>
  <c r="I80" i="24"/>
  <c r="I80" i="41" s="1"/>
  <c r="H80" i="24"/>
  <c r="H80" i="41" s="1"/>
  <c r="G80" i="24"/>
  <c r="G80" i="41" s="1"/>
  <c r="F80" i="24"/>
  <c r="F80" i="41" s="1"/>
  <c r="E80" i="24"/>
  <c r="E80" i="41" s="1"/>
  <c r="V92" i="20"/>
  <c r="I79" i="24"/>
  <c r="I79" i="41" s="1"/>
  <c r="H79" i="24"/>
  <c r="H79" i="41" s="1"/>
  <c r="G79" i="24"/>
  <c r="G79" i="41" s="1"/>
  <c r="F79" i="24"/>
  <c r="F79" i="41" s="1"/>
  <c r="E79" i="24"/>
  <c r="E79" i="41" s="1"/>
  <c r="G78" i="57"/>
  <c r="G78" i="30" s="1"/>
  <c r="F78" i="57"/>
  <c r="F78" i="30" s="1"/>
  <c r="E78" i="57"/>
  <c r="E78" i="30" s="1"/>
  <c r="I78" i="57"/>
  <c r="I78" i="30" s="1"/>
  <c r="H78" i="57"/>
  <c r="H78" i="30" s="1"/>
  <c r="G102" i="57"/>
  <c r="F102" i="57"/>
  <c r="E102" i="57"/>
  <c r="E102" i="30" s="1"/>
  <c r="I102" i="57"/>
  <c r="I102" i="30" s="1"/>
  <c r="H102" i="57"/>
  <c r="H102" i="30" s="1"/>
  <c r="I101" i="57"/>
  <c r="I101" i="30" s="1"/>
  <c r="G101" i="57"/>
  <c r="H101" i="57"/>
  <c r="H101" i="30" s="1"/>
  <c r="E101" i="57"/>
  <c r="E101" i="30" s="1"/>
  <c r="F101" i="57"/>
  <c r="E100" i="57"/>
  <c r="E100" i="30" s="1"/>
  <c r="I100" i="57"/>
  <c r="I100" i="30" s="1"/>
  <c r="F100" i="57"/>
  <c r="G100" i="57"/>
  <c r="H100" i="57"/>
  <c r="H100" i="30" s="1"/>
  <c r="E71" i="57"/>
  <c r="E71" i="30" s="1"/>
  <c r="G71" i="57"/>
  <c r="G71" i="30" s="1"/>
  <c r="H71" i="57"/>
  <c r="H71" i="30" s="1"/>
  <c r="F71" i="57"/>
  <c r="F71" i="30" s="1"/>
  <c r="I71" i="57"/>
  <c r="I71" i="30" s="1"/>
  <c r="F70" i="57"/>
  <c r="F70" i="30" s="1"/>
  <c r="H70" i="57"/>
  <c r="H70" i="30" s="1"/>
  <c r="E70" i="57"/>
  <c r="E70" i="30" s="1"/>
  <c r="G70" i="57"/>
  <c r="G70" i="30" s="1"/>
  <c r="I70" i="57"/>
  <c r="I69" i="57"/>
  <c r="I69" i="30" s="1"/>
  <c r="E69" i="57"/>
  <c r="E69" i="30" s="1"/>
  <c r="G69" i="57"/>
  <c r="G69" i="30" s="1"/>
  <c r="H69" i="57"/>
  <c r="H69" i="30" s="1"/>
  <c r="F69" i="57"/>
  <c r="F69" i="30" s="1"/>
  <c r="H60" i="57"/>
  <c r="H60" i="30" s="1"/>
  <c r="E60" i="57"/>
  <c r="I60" i="57"/>
  <c r="I60" i="30" s="1"/>
  <c r="G60" i="57"/>
  <c r="F60" i="57"/>
  <c r="G57" i="57"/>
  <c r="H57" i="57"/>
  <c r="H57" i="30" s="1"/>
  <c r="I57" i="57"/>
  <c r="F57" i="57"/>
  <c r="E57" i="57"/>
  <c r="E52" i="57"/>
  <c r="H52" i="57"/>
  <c r="H52" i="30" s="1"/>
  <c r="G52" i="57"/>
  <c r="I52" i="57"/>
  <c r="I52" i="30" s="1"/>
  <c r="F52" i="57"/>
  <c r="E55" i="57"/>
  <c r="I55" i="57"/>
  <c r="H55" i="57"/>
  <c r="H55" i="30" s="1"/>
  <c r="G55" i="57"/>
  <c r="F55" i="57"/>
  <c r="E54" i="57"/>
  <c r="E54" i="30" s="1"/>
  <c r="H54" i="57"/>
  <c r="H54" i="30" s="1"/>
  <c r="I54" i="57"/>
  <c r="I54" i="30" s="1"/>
  <c r="F54" i="57"/>
  <c r="F54" i="30" s="1"/>
  <c r="G54" i="57"/>
  <c r="G54" i="30" s="1"/>
  <c r="E53" i="57"/>
  <c r="E53" i="30" s="1"/>
  <c r="I53" i="57"/>
  <c r="I53" i="30" s="1"/>
  <c r="G53" i="57"/>
  <c r="G53" i="30" s="1"/>
  <c r="F53" i="57"/>
  <c r="F53" i="30" s="1"/>
  <c r="H53" i="57"/>
  <c r="H53" i="30" s="1"/>
  <c r="G51" i="56"/>
  <c r="I51" i="56"/>
  <c r="E51" i="56"/>
  <c r="F51" i="56"/>
  <c r="H51" i="56"/>
  <c r="E47" i="57"/>
  <c r="I47" i="57"/>
  <c r="I47" i="30" s="1"/>
  <c r="G47" i="57"/>
  <c r="H47" i="57"/>
  <c r="H47" i="30" s="1"/>
  <c r="F47" i="57"/>
  <c r="I51" i="24"/>
  <c r="I51" i="41" s="1"/>
  <c r="F51" i="24"/>
  <c r="G51" i="24"/>
  <c r="E51" i="24"/>
  <c r="H51" i="24"/>
  <c r="H51" i="41" s="1"/>
  <c r="Y51" i="23"/>
  <c r="Y51" i="20"/>
  <c r="G49" i="56"/>
  <c r="E49" i="56"/>
  <c r="I49" i="56"/>
  <c r="H49" i="56"/>
  <c r="F49" i="56"/>
  <c r="Y49" i="23"/>
  <c r="Y49" i="20"/>
  <c r="V61" i="20"/>
  <c r="H45" i="57"/>
  <c r="H45" i="30" s="1"/>
  <c r="I45" i="57"/>
  <c r="I45" i="30" s="1"/>
  <c r="F45" i="57"/>
  <c r="G45" i="57"/>
  <c r="E45" i="57"/>
  <c r="I49" i="24"/>
  <c r="I49" i="41" s="1"/>
  <c r="G49" i="24"/>
  <c r="E49" i="24"/>
  <c r="H49" i="24"/>
  <c r="H49" i="41" s="1"/>
  <c r="F49" i="24"/>
  <c r="F44" i="57"/>
  <c r="E44" i="57"/>
  <c r="H44" i="57"/>
  <c r="H44" i="30" s="1"/>
  <c r="I44" i="57"/>
  <c r="I44" i="30" s="1"/>
  <c r="G44" i="57"/>
  <c r="F48" i="56"/>
  <c r="I48" i="56"/>
  <c r="G48" i="56"/>
  <c r="H48" i="56"/>
  <c r="E48" i="56"/>
  <c r="E48" i="24"/>
  <c r="H48" i="24"/>
  <c r="H48" i="41" s="1"/>
  <c r="F48" i="24"/>
  <c r="G48" i="24"/>
  <c r="I48" i="24"/>
  <c r="I48" i="41" s="1"/>
  <c r="Y48" i="23"/>
  <c r="Y48" i="20"/>
  <c r="I40" i="57"/>
  <c r="I40" i="30" s="1"/>
  <c r="F40" i="57"/>
  <c r="E40" i="57"/>
  <c r="G40" i="57"/>
  <c r="H40" i="57"/>
  <c r="H40" i="30" s="1"/>
  <c r="E37" i="57"/>
  <c r="I37" i="57"/>
  <c r="I37" i="30" s="1"/>
  <c r="H37" i="57"/>
  <c r="H37" i="30" s="1"/>
  <c r="G37" i="57"/>
  <c r="F37" i="57"/>
  <c r="E39" i="57"/>
  <c r="I39" i="57"/>
  <c r="G39" i="57"/>
  <c r="H39" i="57"/>
  <c r="H39" i="30" s="1"/>
  <c r="F39" i="57"/>
  <c r="G38" i="57"/>
  <c r="F38" i="57"/>
  <c r="E38" i="57"/>
  <c r="I38" i="57"/>
  <c r="I38" i="30" s="1"/>
  <c r="H38" i="57"/>
  <c r="H38" i="30" s="1"/>
  <c r="G36" i="57"/>
  <c r="F36" i="57"/>
  <c r="E36" i="57"/>
  <c r="I36" i="57"/>
  <c r="I36" i="30" s="1"/>
  <c r="H36" i="57"/>
  <c r="H36" i="30" s="1"/>
  <c r="F63" i="47"/>
  <c r="F124" i="56"/>
  <c r="F124" i="24"/>
  <c r="F124" i="23"/>
  <c r="F124" i="20"/>
  <c r="F125" i="20" s="1"/>
  <c r="F124" i="57"/>
  <c r="I124" i="56"/>
  <c r="I124" i="24"/>
  <c r="I124" i="23"/>
  <c r="I124" i="57"/>
  <c r="I124" i="20"/>
  <c r="I125" i="20" s="1"/>
  <c r="H124" i="56"/>
  <c r="H124" i="24"/>
  <c r="H124" i="23"/>
  <c r="H124" i="57"/>
  <c r="H124" i="20"/>
  <c r="H125" i="20" s="1"/>
  <c r="F20" i="77"/>
  <c r="F21" i="77"/>
  <c r="G124" i="56"/>
  <c r="G124" i="24"/>
  <c r="G124" i="23"/>
  <c r="G124" i="57"/>
  <c r="G124" i="20"/>
  <c r="G125" i="20" s="1"/>
  <c r="F125" i="47"/>
  <c r="H125" i="47"/>
  <c r="I93" i="23"/>
  <c r="I93" i="56"/>
  <c r="I93" i="24"/>
  <c r="I93" i="20"/>
  <c r="I94" i="20" s="1"/>
  <c r="I93" i="57"/>
  <c r="F93" i="24"/>
  <c r="F93" i="57"/>
  <c r="F93" i="20"/>
  <c r="F94" i="20" s="1"/>
  <c r="F93" i="23"/>
  <c r="F93" i="56"/>
  <c r="H93" i="57"/>
  <c r="H93" i="20"/>
  <c r="H94" i="20" s="1"/>
  <c r="H93" i="23"/>
  <c r="H93" i="56"/>
  <c r="H93" i="24"/>
  <c r="D21" i="76"/>
  <c r="D20" i="76"/>
  <c r="F20" i="76"/>
  <c r="F21" i="76"/>
  <c r="H94" i="47"/>
  <c r="F94" i="47"/>
  <c r="G93" i="24"/>
  <c r="G93" i="57"/>
  <c r="G93" i="20"/>
  <c r="G94" i="20" s="1"/>
  <c r="G93" i="23"/>
  <c r="G93" i="56"/>
  <c r="G21" i="76"/>
  <c r="G20" i="76"/>
  <c r="E20" i="76"/>
  <c r="E21" i="76"/>
  <c r="G63" i="47"/>
  <c r="I62" i="57"/>
  <c r="I62" i="20"/>
  <c r="I63" i="20" s="1"/>
  <c r="I62" i="24"/>
  <c r="I62" i="56"/>
  <c r="I62" i="23"/>
  <c r="G21" i="74"/>
  <c r="G20" i="74"/>
  <c r="H62" i="56"/>
  <c r="H62" i="23"/>
  <c r="H62" i="57"/>
  <c r="H62" i="20"/>
  <c r="H63" i="20" s="1"/>
  <c r="H62" i="24"/>
  <c r="F20" i="74"/>
  <c r="F21" i="74"/>
  <c r="F62" i="20"/>
  <c r="F63" i="20" s="1"/>
  <c r="F62" i="24"/>
  <c r="F62" i="56"/>
  <c r="F62" i="23"/>
  <c r="F62" i="57"/>
  <c r="G62" i="24"/>
  <c r="G62" i="56"/>
  <c r="G62" i="23"/>
  <c r="G62" i="57"/>
  <c r="G62" i="20"/>
  <c r="G63" i="20" s="1"/>
  <c r="S63" i="20"/>
  <c r="Y62" i="94" l="1"/>
  <c r="T62" i="47"/>
  <c r="E62" i="99"/>
  <c r="E93" i="23"/>
  <c r="E93" i="99"/>
  <c r="U124" i="47"/>
  <c r="U125" i="47" s="1"/>
  <c r="E124" i="99"/>
  <c r="U101" i="94"/>
  <c r="V62" i="94"/>
  <c r="W62" i="94"/>
  <c r="I90" i="30"/>
  <c r="I70" i="30"/>
  <c r="I88" i="30"/>
  <c r="I59" i="30"/>
  <c r="I89" i="30"/>
  <c r="I39" i="30"/>
  <c r="I55" i="30"/>
  <c r="I58" i="30"/>
  <c r="I24" i="29"/>
  <c r="I57" i="30"/>
  <c r="I26" i="57"/>
  <c r="I25" i="57"/>
  <c r="S18" i="56"/>
  <c r="S51" i="29"/>
  <c r="N123" i="41"/>
  <c r="N123" i="24"/>
  <c r="N125" i="24" s="1"/>
  <c r="S15" i="56"/>
  <c r="S48" i="29"/>
  <c r="S61" i="56"/>
  <c r="S63" i="56" s="1"/>
  <c r="Q82" i="57"/>
  <c r="Q82" i="30" s="1"/>
  <c r="L82" i="57"/>
  <c r="L82" i="30" s="1"/>
  <c r="J82" i="57"/>
  <c r="J82" i="30" s="1"/>
  <c r="R82" i="57"/>
  <c r="R82" i="30" s="1"/>
  <c r="M82" i="57"/>
  <c r="M82" i="30" s="1"/>
  <c r="S82" i="57"/>
  <c r="S82" i="30" s="1"/>
  <c r="N82" i="57"/>
  <c r="N82" i="30" s="1"/>
  <c r="K82" i="57"/>
  <c r="K82" i="30" s="1"/>
  <c r="P82" i="57"/>
  <c r="P82" i="30" s="1"/>
  <c r="O82" i="57"/>
  <c r="O82" i="30" s="1"/>
  <c r="Q111" i="57"/>
  <c r="Q111" i="30" s="1"/>
  <c r="M111" i="57"/>
  <c r="M111" i="30" s="1"/>
  <c r="N111" i="57"/>
  <c r="N111" i="30" s="1"/>
  <c r="O111" i="57"/>
  <c r="O111" i="30" s="1"/>
  <c r="K111" i="57"/>
  <c r="K111" i="30" s="1"/>
  <c r="R111" i="57"/>
  <c r="R111" i="30" s="1"/>
  <c r="J111" i="57"/>
  <c r="J111" i="30" s="1"/>
  <c r="P111" i="57"/>
  <c r="P111" i="30" s="1"/>
  <c r="S111" i="57"/>
  <c r="S111" i="30" s="1"/>
  <c r="L111" i="57"/>
  <c r="L111" i="30" s="1"/>
  <c r="M20" i="57"/>
  <c r="M20" i="30"/>
  <c r="P20" i="57"/>
  <c r="P20" i="30"/>
  <c r="O21" i="57"/>
  <c r="O21" i="30"/>
  <c r="R18" i="56"/>
  <c r="R51" i="29"/>
  <c r="J11" i="57"/>
  <c r="J11" i="30"/>
  <c r="K9" i="57"/>
  <c r="K9" i="30"/>
  <c r="N9" i="57"/>
  <c r="N9" i="30"/>
  <c r="P16" i="56"/>
  <c r="P49" i="29"/>
  <c r="Q15" i="24"/>
  <c r="Q61" i="24"/>
  <c r="O6" i="57"/>
  <c r="O6" i="30"/>
  <c r="K27" i="57"/>
  <c r="K27" i="30"/>
  <c r="P27" i="57"/>
  <c r="P27" i="30"/>
  <c r="M10" i="57"/>
  <c r="M10" i="30"/>
  <c r="O26" i="57"/>
  <c r="O26" i="30"/>
  <c r="O79" i="29"/>
  <c r="O92" i="56"/>
  <c r="O94" i="56" s="1"/>
  <c r="S22" i="57"/>
  <c r="K123" i="41"/>
  <c r="K123" i="24"/>
  <c r="K125" i="24" s="1"/>
  <c r="J15" i="56"/>
  <c r="J48" i="29"/>
  <c r="J61" i="56"/>
  <c r="J63" i="56" s="1"/>
  <c r="L19" i="57"/>
  <c r="L19" i="30"/>
  <c r="L110" i="29"/>
  <c r="L123" i="56"/>
  <c r="L125" i="56" s="1"/>
  <c r="L16" i="24"/>
  <c r="M4" i="57"/>
  <c r="M4" i="30"/>
  <c r="O4" i="57"/>
  <c r="O4" i="30"/>
  <c r="S7" i="57"/>
  <c r="S7" i="30"/>
  <c r="J25" i="57"/>
  <c r="J25" i="30"/>
  <c r="K92" i="41"/>
  <c r="K92" i="24"/>
  <c r="K94" i="24" s="1"/>
  <c r="K24" i="57"/>
  <c r="K24" i="30"/>
  <c r="O14" i="57"/>
  <c r="O14" i="30"/>
  <c r="O3" i="57"/>
  <c r="K3" i="57"/>
  <c r="L5" i="57"/>
  <c r="L5" i="30"/>
  <c r="M12" i="57"/>
  <c r="M12" i="30"/>
  <c r="N20" i="57"/>
  <c r="N20" i="30"/>
  <c r="O20" i="57"/>
  <c r="O20" i="30"/>
  <c r="L21" i="57"/>
  <c r="L21" i="30"/>
  <c r="N18" i="56"/>
  <c r="N51" i="29"/>
  <c r="N11" i="57"/>
  <c r="N11" i="30"/>
  <c r="L9" i="57"/>
  <c r="L9" i="30"/>
  <c r="Q9" i="57"/>
  <c r="Q9" i="30"/>
  <c r="Q16" i="56"/>
  <c r="Q49" i="29"/>
  <c r="K15" i="24"/>
  <c r="K61" i="24"/>
  <c r="P6" i="57"/>
  <c r="P6" i="30"/>
  <c r="L27" i="57"/>
  <c r="L27" i="30"/>
  <c r="O27" i="57"/>
  <c r="O27" i="30"/>
  <c r="K10" i="57"/>
  <c r="K10" i="30"/>
  <c r="P26" i="57"/>
  <c r="P26" i="30"/>
  <c r="N79" i="29"/>
  <c r="N92" i="56"/>
  <c r="N94" i="56" s="1"/>
  <c r="M22" i="57"/>
  <c r="M22" i="30"/>
  <c r="S123" i="41"/>
  <c r="S125" i="41" s="1"/>
  <c r="S123" i="24"/>
  <c r="S125" i="24" s="1"/>
  <c r="P15" i="56"/>
  <c r="P48" i="29"/>
  <c r="P61" i="56"/>
  <c r="P63" i="56" s="1"/>
  <c r="O19" i="57"/>
  <c r="O19" i="30"/>
  <c r="P110" i="29"/>
  <c r="P123" i="56"/>
  <c r="P125" i="56" s="1"/>
  <c r="M16" i="24"/>
  <c r="J4" i="57"/>
  <c r="J4" i="30"/>
  <c r="N4" i="57"/>
  <c r="N4" i="30"/>
  <c r="M18" i="24"/>
  <c r="Q7" i="57"/>
  <c r="Q7" i="30"/>
  <c r="K25" i="57"/>
  <c r="K25" i="30"/>
  <c r="M92" i="41"/>
  <c r="M92" i="24"/>
  <c r="M94" i="24" s="1"/>
  <c r="S24" i="57"/>
  <c r="R14" i="57"/>
  <c r="R14" i="30"/>
  <c r="N3" i="57"/>
  <c r="M3" i="57"/>
  <c r="O5" i="57"/>
  <c r="O5" i="30"/>
  <c r="R12" i="57"/>
  <c r="R12" i="30"/>
  <c r="O18" i="56"/>
  <c r="O51" i="29"/>
  <c r="N16" i="56"/>
  <c r="N49" i="29"/>
  <c r="M6" i="57"/>
  <c r="M6" i="30"/>
  <c r="O10" i="57"/>
  <c r="O10" i="30"/>
  <c r="N22" i="57"/>
  <c r="N22" i="30"/>
  <c r="M48" i="57"/>
  <c r="P48" i="57"/>
  <c r="J48" i="57"/>
  <c r="K48" i="57"/>
  <c r="S48" i="57"/>
  <c r="R48" i="57"/>
  <c r="L48" i="57"/>
  <c r="Q48" i="57"/>
  <c r="O48" i="57"/>
  <c r="N48" i="57"/>
  <c r="M80" i="57"/>
  <c r="M80" i="30" s="1"/>
  <c r="N80" i="57"/>
  <c r="N80" i="30" s="1"/>
  <c r="O80" i="57"/>
  <c r="O80" i="30" s="1"/>
  <c r="R80" i="57"/>
  <c r="R80" i="30" s="1"/>
  <c r="J80" i="57"/>
  <c r="J80" i="30" s="1"/>
  <c r="Q80" i="57"/>
  <c r="Q80" i="30" s="1"/>
  <c r="L80" i="57"/>
  <c r="L80" i="30" s="1"/>
  <c r="S80" i="57"/>
  <c r="S80" i="30" s="1"/>
  <c r="P80" i="57"/>
  <c r="P80" i="30" s="1"/>
  <c r="K80" i="57"/>
  <c r="K80" i="30" s="1"/>
  <c r="M113" i="57"/>
  <c r="M113" i="30" s="1"/>
  <c r="J113" i="57"/>
  <c r="J113" i="30" s="1"/>
  <c r="K113" i="57"/>
  <c r="K113" i="30" s="1"/>
  <c r="R113" i="57"/>
  <c r="R113" i="30" s="1"/>
  <c r="S113" i="57"/>
  <c r="S113" i="30" s="1"/>
  <c r="L113" i="57"/>
  <c r="L113" i="30" s="1"/>
  <c r="O113" i="57"/>
  <c r="O113" i="30" s="1"/>
  <c r="N113" i="57"/>
  <c r="N113" i="30" s="1"/>
  <c r="Q113" i="57"/>
  <c r="Q113" i="30" s="1"/>
  <c r="P113" i="57"/>
  <c r="P113" i="30" s="1"/>
  <c r="K20" i="57"/>
  <c r="K20" i="30"/>
  <c r="S21" i="57"/>
  <c r="S21" i="30"/>
  <c r="N21" i="57"/>
  <c r="N21" i="30"/>
  <c r="L18" i="56"/>
  <c r="L51" i="29"/>
  <c r="O11" i="57"/>
  <c r="O11" i="30"/>
  <c r="S9" i="57"/>
  <c r="S9" i="30"/>
  <c r="L49" i="29"/>
  <c r="L16" i="56"/>
  <c r="O49" i="29"/>
  <c r="O16" i="56"/>
  <c r="S61" i="24"/>
  <c r="S63" i="24" s="1"/>
  <c r="S6" i="57"/>
  <c r="S27" i="57"/>
  <c r="S27" i="30"/>
  <c r="R10" i="57"/>
  <c r="R10" i="30"/>
  <c r="L10" i="57"/>
  <c r="L10" i="30"/>
  <c r="M26" i="57"/>
  <c r="M26" i="30"/>
  <c r="K79" i="29"/>
  <c r="K92" i="56"/>
  <c r="K94" i="56" s="1"/>
  <c r="J22" i="57"/>
  <c r="J22" i="30"/>
  <c r="L22" i="57"/>
  <c r="L22" i="30"/>
  <c r="P123" i="41"/>
  <c r="P123" i="24"/>
  <c r="P125" i="24" s="1"/>
  <c r="R48" i="29"/>
  <c r="R15" i="56"/>
  <c r="R61" i="56"/>
  <c r="R63" i="56" s="1"/>
  <c r="Q19" i="57"/>
  <c r="Q19" i="30"/>
  <c r="N110" i="29"/>
  <c r="N123" i="56"/>
  <c r="N125" i="56" s="1"/>
  <c r="K110" i="29"/>
  <c r="K123" i="56"/>
  <c r="K125" i="56" s="1"/>
  <c r="S4" i="57"/>
  <c r="S4" i="30"/>
  <c r="R18" i="24"/>
  <c r="L18" i="24"/>
  <c r="J7" i="57"/>
  <c r="J7" i="30"/>
  <c r="K7" i="57"/>
  <c r="K7" i="30"/>
  <c r="P25" i="57"/>
  <c r="P25" i="30"/>
  <c r="N92" i="41"/>
  <c r="N92" i="24"/>
  <c r="N94" i="24" s="1"/>
  <c r="M24" i="57"/>
  <c r="M24" i="30"/>
  <c r="N14" i="57"/>
  <c r="N14" i="30"/>
  <c r="R3" i="57"/>
  <c r="P5" i="57"/>
  <c r="P5" i="30"/>
  <c r="N5" i="57"/>
  <c r="N5" i="30"/>
  <c r="L12" i="57"/>
  <c r="L12" i="30"/>
  <c r="R110" i="29"/>
  <c r="R123" i="56"/>
  <c r="R125" i="56" s="1"/>
  <c r="N110" i="57"/>
  <c r="O110" i="57"/>
  <c r="J110" i="57"/>
  <c r="S110" i="57"/>
  <c r="Q110" i="57"/>
  <c r="K110" i="57"/>
  <c r="P110" i="57"/>
  <c r="L110" i="57"/>
  <c r="R110" i="57"/>
  <c r="M110" i="57"/>
  <c r="L20" i="57"/>
  <c r="L20" i="30"/>
  <c r="J21" i="57"/>
  <c r="J21" i="30"/>
  <c r="Q21" i="57"/>
  <c r="Q21" i="30"/>
  <c r="K18" i="56"/>
  <c r="K51" i="29"/>
  <c r="K11" i="57"/>
  <c r="K11" i="30"/>
  <c r="M9" i="57"/>
  <c r="M9" i="30"/>
  <c r="S16" i="56"/>
  <c r="S49" i="29"/>
  <c r="J16" i="56"/>
  <c r="J49" i="29"/>
  <c r="P15" i="24"/>
  <c r="P61" i="24"/>
  <c r="L6" i="57"/>
  <c r="L6" i="30"/>
  <c r="N27" i="57"/>
  <c r="N27" i="30"/>
  <c r="N10" i="57"/>
  <c r="N10" i="30"/>
  <c r="S10" i="57"/>
  <c r="S10" i="30"/>
  <c r="K26" i="57"/>
  <c r="K26" i="30"/>
  <c r="J79" i="29"/>
  <c r="J92" i="56"/>
  <c r="J94" i="56" s="1"/>
  <c r="Q22" i="57"/>
  <c r="Q22" i="30"/>
  <c r="K22" i="57"/>
  <c r="K22" i="30"/>
  <c r="Q123" i="41"/>
  <c r="Q123" i="24"/>
  <c r="Q125" i="24" s="1"/>
  <c r="L15" i="56"/>
  <c r="L48" i="29"/>
  <c r="L61" i="56"/>
  <c r="L63" i="56" s="1"/>
  <c r="J19" i="57"/>
  <c r="J19" i="30"/>
  <c r="J110" i="29"/>
  <c r="J123" i="56"/>
  <c r="J125" i="56" s="1"/>
  <c r="S110" i="29"/>
  <c r="S123" i="56"/>
  <c r="S125" i="56" s="1"/>
  <c r="N16" i="24"/>
  <c r="L4" i="57"/>
  <c r="L4" i="30"/>
  <c r="N18" i="24"/>
  <c r="K18" i="24"/>
  <c r="P7" i="57"/>
  <c r="P7" i="30"/>
  <c r="M7" i="57"/>
  <c r="M7" i="30"/>
  <c r="R25" i="57"/>
  <c r="R25" i="30"/>
  <c r="L25" i="57"/>
  <c r="L25" i="30"/>
  <c r="O92" i="41"/>
  <c r="O92" i="24"/>
  <c r="O94" i="24" s="1"/>
  <c r="Q24" i="57"/>
  <c r="Q24" i="30"/>
  <c r="Q14" i="57"/>
  <c r="Q14" i="30"/>
  <c r="P3" i="57"/>
  <c r="M5" i="57"/>
  <c r="M5" i="30"/>
  <c r="Q5" i="57"/>
  <c r="Q5" i="30"/>
  <c r="K12" i="57"/>
  <c r="K12" i="30"/>
  <c r="S20" i="57"/>
  <c r="S20" i="30"/>
  <c r="P9" i="57"/>
  <c r="P9" i="30"/>
  <c r="J15" i="24"/>
  <c r="J61" i="24"/>
  <c r="J20" i="57"/>
  <c r="J20" i="30"/>
  <c r="K21" i="57"/>
  <c r="K21" i="30"/>
  <c r="P51" i="29"/>
  <c r="P18" i="56"/>
  <c r="M51" i="29"/>
  <c r="M18" i="56"/>
  <c r="S11" i="57"/>
  <c r="S11" i="30"/>
  <c r="J9" i="57"/>
  <c r="J9" i="30"/>
  <c r="M16" i="56"/>
  <c r="M49" i="29"/>
  <c r="N15" i="24"/>
  <c r="N61" i="24"/>
  <c r="R15" i="24"/>
  <c r="R61" i="24"/>
  <c r="K6" i="57"/>
  <c r="K6" i="30"/>
  <c r="J27" i="57"/>
  <c r="J27" i="30"/>
  <c r="P10" i="57"/>
  <c r="P10" i="30"/>
  <c r="J26" i="57"/>
  <c r="J26" i="30"/>
  <c r="L26" i="57"/>
  <c r="L26" i="30"/>
  <c r="S79" i="29"/>
  <c r="S92" i="56"/>
  <c r="S94" i="56" s="1"/>
  <c r="P22" i="57"/>
  <c r="P22" i="30"/>
  <c r="L123" i="41"/>
  <c r="L123" i="24"/>
  <c r="L125" i="24" s="1"/>
  <c r="O123" i="41"/>
  <c r="O123" i="24"/>
  <c r="O125" i="24" s="1"/>
  <c r="O15" i="56"/>
  <c r="O48" i="29"/>
  <c r="O61" i="56"/>
  <c r="O63" i="56" s="1"/>
  <c r="K15" i="56"/>
  <c r="K48" i="29"/>
  <c r="K61" i="56"/>
  <c r="K63" i="56" s="1"/>
  <c r="S19" i="57"/>
  <c r="S19" i="30"/>
  <c r="M110" i="29"/>
  <c r="M123" i="56"/>
  <c r="M125" i="56" s="1"/>
  <c r="K16" i="24"/>
  <c r="Q4" i="57"/>
  <c r="Q4" i="30"/>
  <c r="J18" i="24"/>
  <c r="R7" i="57"/>
  <c r="R7" i="30"/>
  <c r="S25" i="57"/>
  <c r="Q25" i="57"/>
  <c r="Q25" i="30"/>
  <c r="J92" i="41"/>
  <c r="J92" i="24"/>
  <c r="J94" i="24" s="1"/>
  <c r="N24" i="57"/>
  <c r="N24" i="30"/>
  <c r="O24" i="57"/>
  <c r="O24" i="30"/>
  <c r="S14" i="57"/>
  <c r="S14" i="30"/>
  <c r="Q3" i="57"/>
  <c r="K5" i="57"/>
  <c r="K5" i="30"/>
  <c r="N12" i="57"/>
  <c r="N12" i="30"/>
  <c r="Q16" i="24"/>
  <c r="K4" i="57"/>
  <c r="K4" i="30"/>
  <c r="Q18" i="24"/>
  <c r="L7" i="57"/>
  <c r="L7" i="30"/>
  <c r="N25" i="57"/>
  <c r="N25" i="30"/>
  <c r="R92" i="24"/>
  <c r="R94" i="24" s="1"/>
  <c r="J24" i="57"/>
  <c r="J24" i="30"/>
  <c r="P24" i="57"/>
  <c r="P24" i="30"/>
  <c r="M14" i="57"/>
  <c r="M14" i="30"/>
  <c r="J3" i="57"/>
  <c r="J5" i="57"/>
  <c r="J5" i="30"/>
  <c r="Q12" i="57"/>
  <c r="Q12" i="30"/>
  <c r="S51" i="57"/>
  <c r="K51" i="57"/>
  <c r="L51" i="57"/>
  <c r="M51" i="57"/>
  <c r="P51" i="57"/>
  <c r="J51" i="57"/>
  <c r="O51" i="57"/>
  <c r="Q51" i="57"/>
  <c r="N51" i="57"/>
  <c r="R51" i="57"/>
  <c r="P11" i="57"/>
  <c r="P11" i="30"/>
  <c r="Q26" i="57"/>
  <c r="Q26" i="30"/>
  <c r="R79" i="29"/>
  <c r="R92" i="56"/>
  <c r="R94" i="56" s="1"/>
  <c r="Q48" i="29"/>
  <c r="Q15" i="56"/>
  <c r="Q61" i="56"/>
  <c r="Q63" i="56" s="1"/>
  <c r="R19" i="57"/>
  <c r="R19" i="30"/>
  <c r="P49" i="57"/>
  <c r="O49" i="57"/>
  <c r="Q49" i="57"/>
  <c r="K49" i="57"/>
  <c r="J49" i="57"/>
  <c r="N49" i="57"/>
  <c r="S49" i="57"/>
  <c r="M49" i="57"/>
  <c r="L49" i="57"/>
  <c r="R49" i="57"/>
  <c r="R20" i="57"/>
  <c r="R20" i="30"/>
  <c r="M21" i="57"/>
  <c r="M21" i="30"/>
  <c r="Q51" i="29"/>
  <c r="Q18" i="56"/>
  <c r="L11" i="57"/>
  <c r="L11" i="30"/>
  <c r="R11" i="57"/>
  <c r="R11" i="30"/>
  <c r="R9" i="57"/>
  <c r="R9" i="30"/>
  <c r="K16" i="56"/>
  <c r="K49" i="29"/>
  <c r="L15" i="24"/>
  <c r="L61" i="24"/>
  <c r="N6" i="57"/>
  <c r="N6" i="30"/>
  <c r="R6" i="57"/>
  <c r="R6" i="30"/>
  <c r="R27" i="57"/>
  <c r="R27" i="30"/>
  <c r="J10" i="57"/>
  <c r="J10" i="30"/>
  <c r="R26" i="57"/>
  <c r="R26" i="30"/>
  <c r="P79" i="29"/>
  <c r="P92" i="56"/>
  <c r="P94" i="56" s="1"/>
  <c r="Q79" i="29"/>
  <c r="Q92" i="56"/>
  <c r="Q94" i="56" s="1"/>
  <c r="O22" i="57"/>
  <c r="O22" i="30"/>
  <c r="R123" i="24"/>
  <c r="R125" i="24" s="1"/>
  <c r="M15" i="56"/>
  <c r="M48" i="29"/>
  <c r="M61" i="56"/>
  <c r="M63" i="56" s="1"/>
  <c r="N19" i="57"/>
  <c r="N19" i="30"/>
  <c r="P19" i="57"/>
  <c r="P19" i="30"/>
  <c r="Q110" i="29"/>
  <c r="Q123" i="56"/>
  <c r="Q125" i="56" s="1"/>
  <c r="J16" i="24"/>
  <c r="P16" i="24"/>
  <c r="R4" i="57"/>
  <c r="R4" i="30"/>
  <c r="O18" i="24"/>
  <c r="N7" i="57"/>
  <c r="N7" i="30"/>
  <c r="M25" i="57"/>
  <c r="M25" i="30"/>
  <c r="S92" i="24"/>
  <c r="S94" i="24" s="1"/>
  <c r="Q92" i="41"/>
  <c r="Q92" i="24"/>
  <c r="Q94" i="24" s="1"/>
  <c r="R24" i="57"/>
  <c r="R24" i="30"/>
  <c r="J14" i="57"/>
  <c r="J14" i="30"/>
  <c r="L14" i="57"/>
  <c r="L14" i="30"/>
  <c r="L3" i="57"/>
  <c r="R5" i="57"/>
  <c r="R5" i="30"/>
  <c r="S12" i="57"/>
  <c r="S12" i="30"/>
  <c r="P12" i="57"/>
  <c r="P12" i="30"/>
  <c r="G79" i="57"/>
  <c r="L79" i="57"/>
  <c r="J79" i="57"/>
  <c r="Q79" i="57"/>
  <c r="R79" i="57"/>
  <c r="N79" i="57"/>
  <c r="O79" i="57"/>
  <c r="S79" i="57"/>
  <c r="M79" i="57"/>
  <c r="K79" i="57"/>
  <c r="P79" i="57"/>
  <c r="R21" i="57"/>
  <c r="R21" i="30"/>
  <c r="M15" i="24"/>
  <c r="M61" i="24"/>
  <c r="M27" i="57"/>
  <c r="M27" i="30"/>
  <c r="S26" i="57"/>
  <c r="J123" i="24"/>
  <c r="J125" i="24" s="1"/>
  <c r="Q20" i="57"/>
  <c r="Q20" i="30"/>
  <c r="P21" i="57"/>
  <c r="P21" i="30"/>
  <c r="J18" i="56"/>
  <c r="J51" i="29"/>
  <c r="Q11" i="57"/>
  <c r="Q11" i="30"/>
  <c r="M11" i="57"/>
  <c r="M11" i="30"/>
  <c r="O9" i="57"/>
  <c r="O9" i="30"/>
  <c r="R16" i="56"/>
  <c r="R49" i="29"/>
  <c r="O15" i="24"/>
  <c r="O61" i="24"/>
  <c r="Q6" i="57"/>
  <c r="Q6" i="30"/>
  <c r="J6" i="57"/>
  <c r="J6" i="30"/>
  <c r="Q27" i="57"/>
  <c r="Q27" i="30"/>
  <c r="Q10" i="57"/>
  <c r="Q10" i="30"/>
  <c r="N26" i="57"/>
  <c r="N26" i="30"/>
  <c r="M79" i="29"/>
  <c r="M92" i="56"/>
  <c r="M94" i="56" s="1"/>
  <c r="L79" i="29"/>
  <c r="L92" i="56"/>
  <c r="L94" i="56" s="1"/>
  <c r="R22" i="57"/>
  <c r="R22" i="30"/>
  <c r="M123" i="24"/>
  <c r="M125" i="24" s="1"/>
  <c r="N15" i="56"/>
  <c r="N48" i="29"/>
  <c r="N61" i="56"/>
  <c r="N63" i="56" s="1"/>
  <c r="K19" i="57"/>
  <c r="K19" i="30"/>
  <c r="M19" i="57"/>
  <c r="M19" i="30"/>
  <c r="O110" i="29"/>
  <c r="O123" i="56"/>
  <c r="O125" i="56" s="1"/>
  <c r="R16" i="24"/>
  <c r="O16" i="24"/>
  <c r="P4" i="57"/>
  <c r="P4" i="30"/>
  <c r="P18" i="24"/>
  <c r="O7" i="57"/>
  <c r="O7" i="30"/>
  <c r="O25" i="57"/>
  <c r="O25" i="30"/>
  <c r="P92" i="41"/>
  <c r="P92" i="24"/>
  <c r="P94" i="24" s="1"/>
  <c r="L92" i="41"/>
  <c r="L92" i="24"/>
  <c r="L94" i="24" s="1"/>
  <c r="L24" i="57"/>
  <c r="L24" i="30"/>
  <c r="P14" i="57"/>
  <c r="P14" i="30"/>
  <c r="K14" i="57"/>
  <c r="K14" i="30"/>
  <c r="S3" i="57"/>
  <c r="S5" i="57"/>
  <c r="S5" i="30"/>
  <c r="J12" i="57"/>
  <c r="J12" i="30"/>
  <c r="O12" i="57"/>
  <c r="O12" i="30"/>
  <c r="I123" i="41"/>
  <c r="I125" i="41" s="1"/>
  <c r="H123" i="41"/>
  <c r="H125" i="41" s="1"/>
  <c r="F3" i="57"/>
  <c r="U85" i="94"/>
  <c r="C20" i="77"/>
  <c r="U118" i="94"/>
  <c r="U72" i="94"/>
  <c r="F8" i="94"/>
  <c r="E23" i="94"/>
  <c r="E8" i="94"/>
  <c r="H16" i="24"/>
  <c r="H12" i="57"/>
  <c r="F20" i="57"/>
  <c r="F18" i="56"/>
  <c r="F21" i="57"/>
  <c r="H4" i="57"/>
  <c r="G11" i="57"/>
  <c r="E16" i="24"/>
  <c r="I21" i="57"/>
  <c r="E22" i="57"/>
  <c r="I27" i="57"/>
  <c r="F22" i="57"/>
  <c r="E19" i="57"/>
  <c r="F21" i="94"/>
  <c r="E20" i="57"/>
  <c r="H5" i="57"/>
  <c r="E15" i="56"/>
  <c r="S16" i="24"/>
  <c r="H27" i="57"/>
  <c r="I20" i="57"/>
  <c r="G25" i="57"/>
  <c r="S15" i="24"/>
  <c r="F12" i="57"/>
  <c r="E24" i="57"/>
  <c r="H15" i="24"/>
  <c r="E16" i="56"/>
  <c r="F18" i="24"/>
  <c r="F7" i="57"/>
  <c r="C21" i="76"/>
  <c r="S22" i="24"/>
  <c r="I25" i="29"/>
  <c r="H25" i="57"/>
  <c r="G10" i="57"/>
  <c r="H7" i="57"/>
  <c r="H19" i="57"/>
  <c r="G24" i="57"/>
  <c r="G21" i="57"/>
  <c r="G12" i="57"/>
  <c r="H16" i="56"/>
  <c r="I26" i="29"/>
  <c r="I12" i="57"/>
  <c r="I16" i="56"/>
  <c r="G18" i="24"/>
  <c r="E14" i="57"/>
  <c r="F24" i="57"/>
  <c r="E26" i="57"/>
  <c r="I7" i="57"/>
  <c r="G20" i="57"/>
  <c r="F19" i="57"/>
  <c r="I24" i="57"/>
  <c r="E27" i="57"/>
  <c r="G6" i="57"/>
  <c r="E11" i="57"/>
  <c r="I6" i="29"/>
  <c r="F25" i="57"/>
  <c r="E5" i="57"/>
  <c r="G15" i="56"/>
  <c r="G22" i="57"/>
  <c r="F16" i="56"/>
  <c r="H14" i="57"/>
  <c r="I18" i="56"/>
  <c r="S26" i="24"/>
  <c r="E25" i="57"/>
  <c r="I19" i="57"/>
  <c r="H3" i="57"/>
  <c r="I15" i="24"/>
  <c r="F11" i="57"/>
  <c r="G7" i="57"/>
  <c r="F15" i="24"/>
  <c r="F16" i="24"/>
  <c r="H18" i="24"/>
  <c r="G14" i="57"/>
  <c r="G18" i="56"/>
  <c r="I6" i="41"/>
  <c r="I6" i="57"/>
  <c r="E18" i="56"/>
  <c r="I25" i="41"/>
  <c r="S24" i="24"/>
  <c r="H15" i="56"/>
  <c r="F5" i="57"/>
  <c r="E6" i="57"/>
  <c r="G15" i="24"/>
  <c r="I15" i="56"/>
  <c r="E12" i="57"/>
  <c r="S18" i="24"/>
  <c r="H22" i="57"/>
  <c r="F27" i="57"/>
  <c r="I24" i="41"/>
  <c r="I10" i="57"/>
  <c r="H26" i="57"/>
  <c r="G9" i="57"/>
  <c r="I22" i="29"/>
  <c r="H10" i="57"/>
  <c r="G26" i="57"/>
  <c r="E3" i="57"/>
  <c r="G5" i="57"/>
  <c r="E7" i="57"/>
  <c r="F15" i="56"/>
  <c r="E18" i="24"/>
  <c r="I14" i="57"/>
  <c r="H20" i="57"/>
  <c r="I22" i="57"/>
  <c r="G27" i="57"/>
  <c r="S6" i="24"/>
  <c r="S25" i="24"/>
  <c r="F26" i="57"/>
  <c r="E9" i="57"/>
  <c r="H9" i="57"/>
  <c r="F6" i="57"/>
  <c r="E15" i="24"/>
  <c r="I11" i="57"/>
  <c r="G16" i="24"/>
  <c r="H18" i="56"/>
  <c r="H21" i="57"/>
  <c r="F10" i="57"/>
  <c r="F9" i="57"/>
  <c r="H6" i="57"/>
  <c r="H11" i="57"/>
  <c r="G16" i="56"/>
  <c r="I18" i="24"/>
  <c r="E21" i="57"/>
  <c r="I9" i="57"/>
  <c r="I5" i="57"/>
  <c r="I16" i="24"/>
  <c r="F14" i="57"/>
  <c r="G19" i="57"/>
  <c r="H24" i="57"/>
  <c r="I26" i="41"/>
  <c r="E10" i="57"/>
  <c r="G3" i="57"/>
  <c r="I3" i="57"/>
  <c r="I4" i="57"/>
  <c r="E4" i="57"/>
  <c r="F4" i="57"/>
  <c r="G4" i="57"/>
  <c r="X28" i="20"/>
  <c r="V28" i="20"/>
  <c r="E15" i="94"/>
  <c r="F18" i="94"/>
  <c r="E7" i="94"/>
  <c r="F24" i="94"/>
  <c r="E10" i="94"/>
  <c r="F4" i="94"/>
  <c r="F9" i="94"/>
  <c r="E3" i="94"/>
  <c r="F7" i="94"/>
  <c r="F25" i="94"/>
  <c r="E11" i="94"/>
  <c r="F16" i="94"/>
  <c r="F20" i="94"/>
  <c r="E24" i="94"/>
  <c r="F15" i="94"/>
  <c r="F5" i="94"/>
  <c r="F11" i="94"/>
  <c r="F13" i="94"/>
  <c r="F22" i="94"/>
  <c r="F17" i="94"/>
  <c r="E13" i="94"/>
  <c r="E18" i="94"/>
  <c r="E5" i="94"/>
  <c r="E27" i="94"/>
  <c r="E17" i="94"/>
  <c r="E16" i="94"/>
  <c r="F6" i="94"/>
  <c r="F14" i="94"/>
  <c r="E6" i="94"/>
  <c r="E19" i="94"/>
  <c r="E9" i="94"/>
  <c r="F26" i="94"/>
  <c r="F3" i="94"/>
  <c r="F12" i="94"/>
  <c r="E22" i="94"/>
  <c r="E20" i="94"/>
  <c r="E12" i="94"/>
  <c r="E25" i="94"/>
  <c r="E14" i="94"/>
  <c r="F27" i="94"/>
  <c r="F19" i="94"/>
  <c r="F10" i="94"/>
  <c r="E4" i="94"/>
  <c r="E26" i="94"/>
  <c r="E21" i="94"/>
  <c r="F23" i="94"/>
  <c r="U80" i="94"/>
  <c r="H79" i="57"/>
  <c r="U78" i="94"/>
  <c r="U82" i="94"/>
  <c r="U71" i="94"/>
  <c r="U89" i="94"/>
  <c r="U73" i="94"/>
  <c r="U114" i="94"/>
  <c r="U99" i="94"/>
  <c r="U116" i="94"/>
  <c r="U74" i="94"/>
  <c r="F79" i="57"/>
  <c r="I79" i="57"/>
  <c r="E79" i="57"/>
  <c r="U107" i="94"/>
  <c r="E93" i="57"/>
  <c r="U93" i="57" s="1"/>
  <c r="E94" i="47"/>
  <c r="E93" i="56"/>
  <c r="U93" i="56" s="1"/>
  <c r="T93" i="47"/>
  <c r="T94" i="47" s="1"/>
  <c r="U93" i="47"/>
  <c r="U94" i="47" s="1"/>
  <c r="E93" i="20"/>
  <c r="E94" i="20" s="1"/>
  <c r="U94" i="20" s="1"/>
  <c r="E93" i="24"/>
  <c r="U93" i="24" s="1"/>
  <c r="U108" i="94"/>
  <c r="U87" i="94"/>
  <c r="U56" i="94"/>
  <c r="U91" i="94"/>
  <c r="U68" i="94"/>
  <c r="U121" i="94"/>
  <c r="U110" i="94"/>
  <c r="U106" i="94"/>
  <c r="U113" i="94"/>
  <c r="U81" i="94"/>
  <c r="U105" i="94"/>
  <c r="U86" i="94"/>
  <c r="U88" i="94"/>
  <c r="E125" i="47"/>
  <c r="E124" i="20"/>
  <c r="U124" i="20" s="1"/>
  <c r="E124" i="57"/>
  <c r="U124" i="57" s="1"/>
  <c r="E124" i="23"/>
  <c r="T124" i="23" s="1"/>
  <c r="W124" i="23" s="1"/>
  <c r="E124" i="24"/>
  <c r="U124" i="24" s="1"/>
  <c r="E124" i="56"/>
  <c r="U124" i="56" s="1"/>
  <c r="U117" i="94"/>
  <c r="T124" i="47"/>
  <c r="T125" i="47" s="1"/>
  <c r="U84" i="94"/>
  <c r="U100" i="94"/>
  <c r="U110" i="24"/>
  <c r="T110" i="24"/>
  <c r="U111" i="24"/>
  <c r="T111" i="24"/>
  <c r="U102" i="94"/>
  <c r="U76" i="94"/>
  <c r="U111" i="94"/>
  <c r="E62" i="57"/>
  <c r="T62" i="57" s="1"/>
  <c r="E62" i="23"/>
  <c r="T62" i="23" s="1"/>
  <c r="W62" i="23" s="1"/>
  <c r="E62" i="56"/>
  <c r="T62" i="56" s="1"/>
  <c r="E62" i="24"/>
  <c r="T62" i="24" s="1"/>
  <c r="E62" i="20"/>
  <c r="T62" i="20" s="1"/>
  <c r="W62" i="20" s="1"/>
  <c r="W63" i="20" s="1"/>
  <c r="U62" i="47"/>
  <c r="U119" i="94"/>
  <c r="U104" i="94"/>
  <c r="U122" i="94"/>
  <c r="U120" i="94"/>
  <c r="U38" i="94"/>
  <c r="E123" i="94"/>
  <c r="U98" i="94"/>
  <c r="U115" i="94"/>
  <c r="U112" i="94"/>
  <c r="F123" i="94"/>
  <c r="F125" i="94" s="1"/>
  <c r="U109" i="94"/>
  <c r="U77" i="94"/>
  <c r="U70" i="94"/>
  <c r="U75" i="94"/>
  <c r="F92" i="94"/>
  <c r="F94" i="94" s="1"/>
  <c r="U83" i="94"/>
  <c r="U69" i="94"/>
  <c r="U90" i="94"/>
  <c r="U67" i="94"/>
  <c r="E92" i="94"/>
  <c r="U79" i="94"/>
  <c r="U43" i="94"/>
  <c r="U49" i="94"/>
  <c r="U39" i="94"/>
  <c r="U55" i="94"/>
  <c r="U54" i="94"/>
  <c r="U59" i="94"/>
  <c r="U42" i="94"/>
  <c r="U37" i="94"/>
  <c r="U44" i="94"/>
  <c r="U53" i="94"/>
  <c r="U57" i="94"/>
  <c r="U50" i="94"/>
  <c r="U46" i="94"/>
  <c r="U48" i="94"/>
  <c r="U60" i="94"/>
  <c r="U52" i="94"/>
  <c r="U47" i="94"/>
  <c r="U45" i="94"/>
  <c r="U40" i="94"/>
  <c r="U58" i="94"/>
  <c r="U36" i="94"/>
  <c r="U51" i="94"/>
  <c r="Y92" i="20"/>
  <c r="Y123" i="20"/>
  <c r="T74" i="57"/>
  <c r="T68" i="57"/>
  <c r="U105" i="57"/>
  <c r="I10" i="30"/>
  <c r="T73" i="57"/>
  <c r="U73" i="57"/>
  <c r="T99" i="57"/>
  <c r="U99" i="57"/>
  <c r="Y61" i="20"/>
  <c r="H10" i="30"/>
  <c r="I9" i="30"/>
  <c r="T105" i="57"/>
  <c r="H25" i="30"/>
  <c r="T43" i="57"/>
  <c r="U43" i="57"/>
  <c r="U68" i="57"/>
  <c r="U104" i="57"/>
  <c r="T104" i="57"/>
  <c r="H26" i="30"/>
  <c r="U74" i="57"/>
  <c r="U42" i="57"/>
  <c r="T42" i="57"/>
  <c r="S28" i="23"/>
  <c r="S30" i="23" s="1"/>
  <c r="U67" i="57"/>
  <c r="T67" i="57"/>
  <c r="T91" i="57"/>
  <c r="U91" i="57"/>
  <c r="T98" i="57"/>
  <c r="U98" i="57"/>
  <c r="U122" i="57"/>
  <c r="T122" i="57"/>
  <c r="T114" i="57"/>
  <c r="U116" i="57"/>
  <c r="T116" i="57"/>
  <c r="U115" i="57"/>
  <c r="T115" i="57"/>
  <c r="U114" i="57"/>
  <c r="T84" i="57"/>
  <c r="T85" i="57"/>
  <c r="U83" i="57"/>
  <c r="U85" i="57"/>
  <c r="U84" i="57"/>
  <c r="T83" i="57"/>
  <c r="T110" i="56"/>
  <c r="G110" i="29"/>
  <c r="G123" i="56"/>
  <c r="G125" i="56" s="1"/>
  <c r="E123" i="24"/>
  <c r="T113" i="24"/>
  <c r="U107" i="57"/>
  <c r="T107" i="57"/>
  <c r="U113" i="56"/>
  <c r="F113" i="29"/>
  <c r="I123" i="56"/>
  <c r="I125" i="56" s="1"/>
  <c r="H123" i="29"/>
  <c r="H125" i="29" s="1"/>
  <c r="H123" i="56"/>
  <c r="H125" i="56" s="1"/>
  <c r="G113" i="57"/>
  <c r="F113" i="57"/>
  <c r="E113" i="57"/>
  <c r="I113" i="57"/>
  <c r="I113" i="30" s="1"/>
  <c r="H113" i="57"/>
  <c r="H113" i="30" s="1"/>
  <c r="G110" i="57"/>
  <c r="F110" i="57"/>
  <c r="E110" i="57"/>
  <c r="I110" i="57"/>
  <c r="I110" i="30" s="1"/>
  <c r="H110" i="57"/>
  <c r="H110" i="30" s="1"/>
  <c r="U106" i="57"/>
  <c r="F123" i="24"/>
  <c r="F125" i="24" s="1"/>
  <c r="U111" i="56"/>
  <c r="G111" i="29"/>
  <c r="U113" i="24"/>
  <c r="H123" i="24"/>
  <c r="H125" i="24" s="1"/>
  <c r="I111" i="57"/>
  <c r="I111" i="30" s="1"/>
  <c r="H111" i="57"/>
  <c r="H111" i="30" s="1"/>
  <c r="G111" i="57"/>
  <c r="E111" i="57"/>
  <c r="F111" i="57"/>
  <c r="U110" i="56"/>
  <c r="E123" i="56"/>
  <c r="E110" i="29"/>
  <c r="I123" i="24"/>
  <c r="I125" i="24" s="1"/>
  <c r="G123" i="24"/>
  <c r="G125" i="24" s="1"/>
  <c r="U109" i="57"/>
  <c r="T111" i="56"/>
  <c r="E111" i="29"/>
  <c r="T113" i="56"/>
  <c r="E113" i="29"/>
  <c r="T106" i="57"/>
  <c r="T109" i="57"/>
  <c r="F110" i="29"/>
  <c r="F123" i="56"/>
  <c r="F125" i="56" s="1"/>
  <c r="U78" i="57"/>
  <c r="T82" i="56"/>
  <c r="E82" i="29"/>
  <c r="G79" i="29"/>
  <c r="G92" i="56"/>
  <c r="G94" i="56" s="1"/>
  <c r="T75" i="57"/>
  <c r="U75" i="57"/>
  <c r="T79" i="24"/>
  <c r="E92" i="24"/>
  <c r="H79" i="29"/>
  <c r="H92" i="56"/>
  <c r="H94" i="56" s="1"/>
  <c r="I82" i="57"/>
  <c r="I82" i="30" s="1"/>
  <c r="H82" i="57"/>
  <c r="G82" i="57"/>
  <c r="F82" i="57"/>
  <c r="F82" i="30" s="1"/>
  <c r="E82" i="57"/>
  <c r="I79" i="29"/>
  <c r="I92" i="56"/>
  <c r="I94" i="56" s="1"/>
  <c r="U80" i="56"/>
  <c r="E80" i="29"/>
  <c r="F92" i="24"/>
  <c r="F94" i="24" s="1"/>
  <c r="U80" i="24"/>
  <c r="T80" i="24"/>
  <c r="F80" i="57"/>
  <c r="F80" i="30" s="1"/>
  <c r="E80" i="57"/>
  <c r="I80" i="57"/>
  <c r="I80" i="30" s="1"/>
  <c r="H80" i="57"/>
  <c r="H80" i="30" s="1"/>
  <c r="G80" i="57"/>
  <c r="U76" i="57"/>
  <c r="T78" i="57"/>
  <c r="U82" i="56"/>
  <c r="G82" i="29"/>
  <c r="U79" i="56"/>
  <c r="E79" i="29"/>
  <c r="T79" i="56"/>
  <c r="E92" i="56"/>
  <c r="T80" i="56"/>
  <c r="G80" i="29"/>
  <c r="U79" i="24"/>
  <c r="G92" i="24"/>
  <c r="G94" i="24" s="1"/>
  <c r="H92" i="24"/>
  <c r="H94" i="24" s="1"/>
  <c r="F79" i="29"/>
  <c r="F92" i="56"/>
  <c r="F94" i="56" s="1"/>
  <c r="T82" i="24"/>
  <c r="I92" i="24"/>
  <c r="I94" i="24" s="1"/>
  <c r="U82" i="24"/>
  <c r="T76" i="57"/>
  <c r="T100" i="57"/>
  <c r="U100" i="57"/>
  <c r="U102" i="57"/>
  <c r="T102" i="57"/>
  <c r="T69" i="57"/>
  <c r="U69" i="57"/>
  <c r="T71" i="57"/>
  <c r="U71" i="57"/>
  <c r="I27" i="30"/>
  <c r="U60" i="57"/>
  <c r="T60" i="57"/>
  <c r="H27" i="30"/>
  <c r="H20" i="30"/>
  <c r="H19" i="30"/>
  <c r="T54" i="57"/>
  <c r="U54" i="57"/>
  <c r="I21" i="30"/>
  <c r="H22" i="30"/>
  <c r="H24" i="30"/>
  <c r="T52" i="57"/>
  <c r="U52" i="57"/>
  <c r="I20" i="30"/>
  <c r="U53" i="57"/>
  <c r="T53" i="57"/>
  <c r="I19" i="30"/>
  <c r="F51" i="29"/>
  <c r="E51" i="29"/>
  <c r="T51" i="56"/>
  <c r="U51" i="56"/>
  <c r="I51" i="29"/>
  <c r="H51" i="29"/>
  <c r="G51" i="29"/>
  <c r="H14" i="30"/>
  <c r="G51" i="57"/>
  <c r="I51" i="57"/>
  <c r="H51" i="57"/>
  <c r="E51" i="57"/>
  <c r="F51" i="57"/>
  <c r="I14" i="30"/>
  <c r="I18" i="41"/>
  <c r="U47" i="57"/>
  <c r="T47" i="57"/>
  <c r="T51" i="24"/>
  <c r="U51" i="24"/>
  <c r="H49" i="29"/>
  <c r="I49" i="29"/>
  <c r="E49" i="29"/>
  <c r="T49" i="56"/>
  <c r="U49" i="56"/>
  <c r="F49" i="29"/>
  <c r="G49" i="29"/>
  <c r="U49" i="24"/>
  <c r="T49" i="24"/>
  <c r="I12" i="30"/>
  <c r="H12" i="30"/>
  <c r="T45" i="57"/>
  <c r="U45" i="57"/>
  <c r="E49" i="57"/>
  <c r="I49" i="57"/>
  <c r="H49" i="57"/>
  <c r="F49" i="57"/>
  <c r="G49" i="57"/>
  <c r="I61" i="24"/>
  <c r="I48" i="29"/>
  <c r="I61" i="56"/>
  <c r="I63" i="56" s="1"/>
  <c r="G61" i="24"/>
  <c r="T44" i="57"/>
  <c r="F61" i="24"/>
  <c r="E48" i="29"/>
  <c r="T48" i="56"/>
  <c r="U48" i="56"/>
  <c r="F48" i="29"/>
  <c r="F61" i="56"/>
  <c r="F63" i="56" s="1"/>
  <c r="U44" i="57"/>
  <c r="H61" i="24"/>
  <c r="H48" i="29"/>
  <c r="H61" i="56"/>
  <c r="H63" i="56" s="1"/>
  <c r="U48" i="24"/>
  <c r="T48" i="24"/>
  <c r="G48" i="57"/>
  <c r="I48" i="57"/>
  <c r="F48" i="57"/>
  <c r="H48" i="57"/>
  <c r="E48" i="57"/>
  <c r="G48" i="29"/>
  <c r="G61" i="56"/>
  <c r="G63" i="56" s="1"/>
  <c r="I11" i="30"/>
  <c r="T40" i="57"/>
  <c r="U40" i="57"/>
  <c r="U38" i="57"/>
  <c r="T38" i="57"/>
  <c r="I4" i="30"/>
  <c r="T36" i="57"/>
  <c r="U36" i="57"/>
  <c r="T37" i="57"/>
  <c r="U37" i="57"/>
  <c r="H3" i="30"/>
  <c r="H6" i="30"/>
  <c r="H7" i="30"/>
  <c r="I7" i="30"/>
  <c r="I3" i="30"/>
  <c r="H4" i="30"/>
  <c r="G125" i="23"/>
  <c r="I125" i="23"/>
  <c r="F125" i="23"/>
  <c r="H125" i="23"/>
  <c r="H94" i="23"/>
  <c r="X62" i="47"/>
  <c r="I94" i="23"/>
  <c r="F94" i="23"/>
  <c r="V62" i="47"/>
  <c r="G94" i="23"/>
  <c r="U93" i="23"/>
  <c r="T93" i="23"/>
  <c r="W93" i="23" s="1"/>
  <c r="E94" i="23"/>
  <c r="G63" i="23"/>
  <c r="F63" i="23"/>
  <c r="I63" i="23"/>
  <c r="H63" i="23"/>
  <c r="G79" i="30" l="1"/>
  <c r="U124" i="99"/>
  <c r="U125" i="99" s="1"/>
  <c r="T124" i="99"/>
  <c r="E125" i="99"/>
  <c r="Y124" i="47"/>
  <c r="W124" i="47"/>
  <c r="W125" i="47" s="1"/>
  <c r="X93" i="47"/>
  <c r="W93" i="47"/>
  <c r="W94" i="47" s="1"/>
  <c r="U93" i="99"/>
  <c r="U94" i="99" s="1"/>
  <c r="T93" i="99"/>
  <c r="E94" i="99"/>
  <c r="T62" i="99"/>
  <c r="U62" i="99"/>
  <c r="U63" i="99" s="1"/>
  <c r="E63" i="99"/>
  <c r="Y62" i="47"/>
  <c r="W62" i="47"/>
  <c r="W123" i="94"/>
  <c r="W125" i="94" s="1"/>
  <c r="W92" i="94"/>
  <c r="W94" i="94" s="1"/>
  <c r="F79" i="30"/>
  <c r="E82" i="30"/>
  <c r="H82" i="30"/>
  <c r="I48" i="30"/>
  <c r="J18" i="57"/>
  <c r="K48" i="30"/>
  <c r="H48" i="30"/>
  <c r="G80" i="30"/>
  <c r="E110" i="30"/>
  <c r="O110" i="30"/>
  <c r="O123" i="30" s="1"/>
  <c r="O125" i="30" s="1"/>
  <c r="M13" i="77" s="1"/>
  <c r="S49" i="30"/>
  <c r="S16" i="30" s="1"/>
  <c r="E79" i="30"/>
  <c r="N48" i="30"/>
  <c r="Q110" i="30"/>
  <c r="Q123" i="30" s="1"/>
  <c r="Q125" i="30" s="1"/>
  <c r="O13" i="77" s="1"/>
  <c r="M48" i="30"/>
  <c r="J48" i="30"/>
  <c r="N110" i="30"/>
  <c r="N123" i="30" s="1"/>
  <c r="N125" i="30" s="1"/>
  <c r="L13" i="77" s="1"/>
  <c r="P110" i="30"/>
  <c r="P123" i="30" s="1"/>
  <c r="P125" i="30" s="1"/>
  <c r="N13" i="77" s="1"/>
  <c r="K110" i="30"/>
  <c r="K123" i="30" s="1"/>
  <c r="K125" i="30" s="1"/>
  <c r="I13" i="77" s="1"/>
  <c r="Q48" i="30"/>
  <c r="E111" i="30"/>
  <c r="O79" i="30"/>
  <c r="O92" i="30" s="1"/>
  <c r="O94" i="30" s="1"/>
  <c r="M13" i="76" s="1"/>
  <c r="G82" i="30"/>
  <c r="M79" i="30"/>
  <c r="M92" i="30" s="1"/>
  <c r="M94" i="30" s="1"/>
  <c r="K13" i="76" s="1"/>
  <c r="P79" i="30"/>
  <c r="P92" i="30" s="1"/>
  <c r="P94" i="30" s="1"/>
  <c r="N13" i="76" s="1"/>
  <c r="S48" i="30"/>
  <c r="L48" i="30"/>
  <c r="R48" i="30"/>
  <c r="K79" i="30"/>
  <c r="K92" i="30" s="1"/>
  <c r="K94" i="30" s="1"/>
  <c r="I13" i="76" s="1"/>
  <c r="L110" i="30"/>
  <c r="L123" i="30" s="1"/>
  <c r="L125" i="30" s="1"/>
  <c r="J13" i="77" s="1"/>
  <c r="O48" i="30"/>
  <c r="J79" i="30"/>
  <c r="J92" i="30" s="1"/>
  <c r="J94" i="30" s="1"/>
  <c r="H13" i="76" s="1"/>
  <c r="N79" i="30"/>
  <c r="N92" i="30" s="1"/>
  <c r="N94" i="30" s="1"/>
  <c r="L13" i="76" s="1"/>
  <c r="E113" i="30"/>
  <c r="P48" i="30"/>
  <c r="E80" i="30"/>
  <c r="L79" i="30"/>
  <c r="L92" i="30" s="1"/>
  <c r="L94" i="30" s="1"/>
  <c r="J13" i="76" s="1"/>
  <c r="Q79" i="30"/>
  <c r="Q92" i="30" s="1"/>
  <c r="Q94" i="30" s="1"/>
  <c r="O13" i="76" s="1"/>
  <c r="O18" i="29"/>
  <c r="O51" i="30"/>
  <c r="O18" i="30" s="1"/>
  <c r="P16" i="29"/>
  <c r="P49" i="30"/>
  <c r="P16" i="30" s="1"/>
  <c r="R18" i="29"/>
  <c r="R51" i="30"/>
  <c r="R18" i="30" s="1"/>
  <c r="S92" i="29"/>
  <c r="S94" i="29" s="1"/>
  <c r="S79" i="30"/>
  <c r="M18" i="29"/>
  <c r="M51" i="30"/>
  <c r="M18" i="30" s="1"/>
  <c r="R123" i="29"/>
  <c r="R125" i="29" s="1"/>
  <c r="R110" i="30"/>
  <c r="R123" i="30" s="1"/>
  <c r="R125" i="30" s="1"/>
  <c r="P13" i="77" s="1"/>
  <c r="R16" i="29"/>
  <c r="R49" i="30"/>
  <c r="R16" i="30" s="1"/>
  <c r="J18" i="29"/>
  <c r="J51" i="30"/>
  <c r="J18" i="30" s="1"/>
  <c r="K16" i="29"/>
  <c r="K49" i="30"/>
  <c r="K16" i="30" s="1"/>
  <c r="M16" i="29"/>
  <c r="M49" i="30"/>
  <c r="M16" i="30" s="1"/>
  <c r="S18" i="29"/>
  <c r="S51" i="30"/>
  <c r="S18" i="30" s="1"/>
  <c r="H92" i="29"/>
  <c r="H94" i="29" s="1"/>
  <c r="H79" i="30"/>
  <c r="Q18" i="29"/>
  <c r="Q51" i="30"/>
  <c r="Q18" i="30" s="1"/>
  <c r="P18" i="29"/>
  <c r="P51" i="30"/>
  <c r="P18" i="30" s="1"/>
  <c r="L18" i="29"/>
  <c r="L51" i="30"/>
  <c r="L18" i="30" s="1"/>
  <c r="R92" i="29"/>
  <c r="R94" i="29" s="1"/>
  <c r="R79" i="30"/>
  <c r="R92" i="30" s="1"/>
  <c r="R94" i="30" s="1"/>
  <c r="P13" i="76" s="1"/>
  <c r="H18" i="29"/>
  <c r="H51" i="30"/>
  <c r="I92" i="29"/>
  <c r="I94" i="29" s="1"/>
  <c r="I79" i="30"/>
  <c r="O16" i="29"/>
  <c r="O49" i="30"/>
  <c r="O16" i="30" s="1"/>
  <c r="I16" i="29"/>
  <c r="I49" i="30"/>
  <c r="I16" i="30" s="1"/>
  <c r="H16" i="29"/>
  <c r="H49" i="30"/>
  <c r="H16" i="30" s="1"/>
  <c r="I18" i="29"/>
  <c r="I51" i="30"/>
  <c r="I18" i="30" s="1"/>
  <c r="S123" i="29"/>
  <c r="S125" i="29" s="1"/>
  <c r="S110" i="30"/>
  <c r="S16" i="29"/>
  <c r="J16" i="29"/>
  <c r="J49" i="30"/>
  <c r="J16" i="30" s="1"/>
  <c r="K18" i="29"/>
  <c r="K51" i="30"/>
  <c r="K18" i="30" s="1"/>
  <c r="L16" i="29"/>
  <c r="L49" i="30"/>
  <c r="L16" i="30" s="1"/>
  <c r="Q16" i="29"/>
  <c r="Q49" i="30"/>
  <c r="Q16" i="30" s="1"/>
  <c r="N18" i="29"/>
  <c r="N51" i="30"/>
  <c r="N18" i="30" s="1"/>
  <c r="F16" i="29"/>
  <c r="M123" i="29"/>
  <c r="M125" i="29" s="1"/>
  <c r="M110" i="30"/>
  <c r="M123" i="30" s="1"/>
  <c r="M125" i="30" s="1"/>
  <c r="K13" i="77" s="1"/>
  <c r="J123" i="29"/>
  <c r="J125" i="29" s="1"/>
  <c r="J110" i="30"/>
  <c r="J123" i="30" s="1"/>
  <c r="J125" i="30" s="1"/>
  <c r="H13" i="77" s="1"/>
  <c r="N16" i="29"/>
  <c r="N49" i="30"/>
  <c r="N16" i="30" s="1"/>
  <c r="Q92" i="57"/>
  <c r="Q94" i="57" s="1"/>
  <c r="K92" i="57"/>
  <c r="K94" i="57" s="1"/>
  <c r="O92" i="57"/>
  <c r="O94" i="57" s="1"/>
  <c r="Q18" i="57"/>
  <c r="N123" i="57"/>
  <c r="N125" i="57" s="1"/>
  <c r="L92" i="57"/>
  <c r="L94" i="57" s="1"/>
  <c r="S16" i="57"/>
  <c r="O28" i="56"/>
  <c r="O30" i="56" s="1"/>
  <c r="J92" i="57"/>
  <c r="J94" i="57" s="1"/>
  <c r="Q123" i="57"/>
  <c r="Q125" i="57" s="1"/>
  <c r="J123" i="57"/>
  <c r="J125" i="57" s="1"/>
  <c r="L18" i="57"/>
  <c r="L28" i="56"/>
  <c r="L30" i="56" s="1"/>
  <c r="M123" i="57"/>
  <c r="M125" i="57" s="1"/>
  <c r="R92" i="57"/>
  <c r="R94" i="57" s="1"/>
  <c r="O16" i="57"/>
  <c r="N16" i="57"/>
  <c r="P18" i="57"/>
  <c r="S92" i="57"/>
  <c r="S94" i="57" s="1"/>
  <c r="J16" i="57"/>
  <c r="P123" i="57"/>
  <c r="P125" i="57" s="1"/>
  <c r="K123" i="57"/>
  <c r="K125" i="57" s="1"/>
  <c r="L123" i="57"/>
  <c r="L125" i="57" s="1"/>
  <c r="Q16" i="57"/>
  <c r="R18" i="57"/>
  <c r="R123" i="57"/>
  <c r="R125" i="57" s="1"/>
  <c r="S123" i="57"/>
  <c r="S125" i="57" s="1"/>
  <c r="O61" i="57"/>
  <c r="O63" i="57" s="1"/>
  <c r="J15" i="57"/>
  <c r="N92" i="57"/>
  <c r="N94" i="57" s="1"/>
  <c r="Q28" i="56"/>
  <c r="Q30" i="56" s="1"/>
  <c r="M18" i="57"/>
  <c r="M28" i="56"/>
  <c r="M30" i="56" s="1"/>
  <c r="K16" i="57"/>
  <c r="P92" i="57"/>
  <c r="P94" i="57" s="1"/>
  <c r="N18" i="57"/>
  <c r="S18" i="57"/>
  <c r="L16" i="57"/>
  <c r="P16" i="57"/>
  <c r="N28" i="56"/>
  <c r="N30" i="56" s="1"/>
  <c r="L94" i="41"/>
  <c r="J14" i="76" s="1"/>
  <c r="O16" i="41"/>
  <c r="M15" i="41"/>
  <c r="M61" i="41"/>
  <c r="K15" i="74" s="1"/>
  <c r="O123" i="57"/>
  <c r="O125" i="57" s="1"/>
  <c r="Q92" i="29"/>
  <c r="Q94" i="29" s="1"/>
  <c r="R16" i="57"/>
  <c r="K18" i="57"/>
  <c r="J61" i="57"/>
  <c r="J63" i="57" s="1"/>
  <c r="R92" i="41"/>
  <c r="Q18" i="41"/>
  <c r="N63" i="24"/>
  <c r="N28" i="24"/>
  <c r="N30" i="24" s="1"/>
  <c r="K18" i="41"/>
  <c r="R3" i="30"/>
  <c r="N94" i="41"/>
  <c r="L14" i="76" s="1"/>
  <c r="K15" i="57"/>
  <c r="J16" i="41"/>
  <c r="K63" i="24"/>
  <c r="K28" i="24"/>
  <c r="K30" i="24" s="1"/>
  <c r="M92" i="57"/>
  <c r="M94" i="57" s="1"/>
  <c r="P94" i="41"/>
  <c r="N14" i="76" s="1"/>
  <c r="R16" i="41"/>
  <c r="L92" i="29"/>
  <c r="L94" i="29" s="1"/>
  <c r="J123" i="41"/>
  <c r="O18" i="41"/>
  <c r="P92" i="29"/>
  <c r="P94" i="29" s="1"/>
  <c r="M16" i="57"/>
  <c r="Q3" i="30"/>
  <c r="K15" i="29"/>
  <c r="K61" i="29"/>
  <c r="K63" i="29" s="1"/>
  <c r="N15" i="41"/>
  <c r="N61" i="41"/>
  <c r="L15" i="74" s="1"/>
  <c r="L15" i="29"/>
  <c r="L61" i="29"/>
  <c r="L63" i="29" s="1"/>
  <c r="P63" i="24"/>
  <c r="P28" i="24"/>
  <c r="P30" i="24" s="1"/>
  <c r="R61" i="57"/>
  <c r="R63" i="57" s="1"/>
  <c r="L18" i="41"/>
  <c r="K123" i="29"/>
  <c r="K125" i="29" s="1"/>
  <c r="N15" i="57"/>
  <c r="P15" i="57"/>
  <c r="S61" i="29"/>
  <c r="S63" i="29" s="1"/>
  <c r="P18" i="41"/>
  <c r="Q123" i="29"/>
  <c r="Q125" i="29" s="1"/>
  <c r="M15" i="29"/>
  <c r="M61" i="29"/>
  <c r="M63" i="29" s="1"/>
  <c r="O18" i="57"/>
  <c r="K28" i="56"/>
  <c r="K30" i="56" s="1"/>
  <c r="P3" i="30"/>
  <c r="O94" i="41"/>
  <c r="M14" i="76" s="1"/>
  <c r="P125" i="41"/>
  <c r="N14" i="77" s="1"/>
  <c r="O15" i="57"/>
  <c r="M15" i="57"/>
  <c r="M3" i="30"/>
  <c r="K15" i="41"/>
  <c r="K61" i="41"/>
  <c r="I15" i="74" s="1"/>
  <c r="L16" i="41"/>
  <c r="J15" i="29"/>
  <c r="J61" i="29"/>
  <c r="J63" i="29" s="1"/>
  <c r="K125" i="41"/>
  <c r="I14" i="77" s="1"/>
  <c r="Q15" i="41"/>
  <c r="Q61" i="41"/>
  <c r="O15" i="74" s="1"/>
  <c r="S28" i="56"/>
  <c r="S30" i="56" s="1"/>
  <c r="O15" i="41"/>
  <c r="O61" i="41"/>
  <c r="M15" i="74" s="1"/>
  <c r="Q125" i="41"/>
  <c r="O14" i="77" s="1"/>
  <c r="O123" i="29"/>
  <c r="O125" i="29" s="1"/>
  <c r="N15" i="29"/>
  <c r="N61" i="29"/>
  <c r="N63" i="29" s="1"/>
  <c r="M92" i="29"/>
  <c r="M94" i="29" s="1"/>
  <c r="R123" i="41"/>
  <c r="Q61" i="57"/>
  <c r="Q63" i="57" s="1"/>
  <c r="J94" i="41"/>
  <c r="H14" i="76" s="1"/>
  <c r="O125" i="41"/>
  <c r="M14" i="77" s="1"/>
  <c r="P61" i="57"/>
  <c r="P63" i="57" s="1"/>
  <c r="P15" i="41"/>
  <c r="P61" i="41"/>
  <c r="N15" i="74" s="1"/>
  <c r="R18" i="41"/>
  <c r="N123" i="29"/>
  <c r="N125" i="29" s="1"/>
  <c r="R28" i="56"/>
  <c r="R30" i="56" s="1"/>
  <c r="Q15" i="57"/>
  <c r="M16" i="41"/>
  <c r="P15" i="29"/>
  <c r="P61" i="29"/>
  <c r="P63" i="29" s="1"/>
  <c r="K3" i="30"/>
  <c r="J28" i="56"/>
  <c r="J30" i="56" s="1"/>
  <c r="L3" i="30"/>
  <c r="L63" i="24"/>
  <c r="L28" i="24"/>
  <c r="L30" i="24" s="1"/>
  <c r="Q16" i="41"/>
  <c r="J18" i="41"/>
  <c r="O15" i="29"/>
  <c r="O61" i="29"/>
  <c r="O63" i="29" s="1"/>
  <c r="R63" i="24"/>
  <c r="R28" i="24"/>
  <c r="R30" i="24" s="1"/>
  <c r="J63" i="24"/>
  <c r="J28" i="24"/>
  <c r="J30" i="24" s="1"/>
  <c r="R15" i="29"/>
  <c r="R61" i="29"/>
  <c r="R63" i="29" s="1"/>
  <c r="L15" i="57"/>
  <c r="M61" i="57"/>
  <c r="M63" i="57" s="1"/>
  <c r="M94" i="41"/>
  <c r="K14" i="76" s="1"/>
  <c r="M18" i="41"/>
  <c r="P28" i="56"/>
  <c r="P30" i="56" s="1"/>
  <c r="L123" i="29"/>
  <c r="L125" i="29" s="1"/>
  <c r="N125" i="41"/>
  <c r="L14" i="77" s="1"/>
  <c r="N18" i="41"/>
  <c r="K92" i="29"/>
  <c r="K94" i="29" s="1"/>
  <c r="S3" i="30"/>
  <c r="M123" i="41"/>
  <c r="M28" i="24"/>
  <c r="M30" i="24" s="1"/>
  <c r="M63" i="24"/>
  <c r="Q15" i="29"/>
  <c r="Q61" i="29"/>
  <c r="Q63" i="29" s="1"/>
  <c r="J3" i="30"/>
  <c r="L125" i="41"/>
  <c r="J14" i="77" s="1"/>
  <c r="N16" i="41"/>
  <c r="R15" i="57"/>
  <c r="N3" i="30"/>
  <c r="P123" i="29"/>
  <c r="P125" i="29" s="1"/>
  <c r="N92" i="29"/>
  <c r="N94" i="29" s="1"/>
  <c r="K61" i="57"/>
  <c r="K63" i="57" s="1"/>
  <c r="O92" i="29"/>
  <c r="O94" i="29" s="1"/>
  <c r="K16" i="41"/>
  <c r="Q63" i="24"/>
  <c r="Q28" i="24"/>
  <c r="Q30" i="24" s="1"/>
  <c r="S61" i="57"/>
  <c r="S63" i="57" s="1"/>
  <c r="O63" i="24"/>
  <c r="O28" i="24"/>
  <c r="O30" i="24" s="1"/>
  <c r="L61" i="57"/>
  <c r="L63" i="57" s="1"/>
  <c r="Q94" i="41"/>
  <c r="O14" i="76" s="1"/>
  <c r="P16" i="41"/>
  <c r="L15" i="41"/>
  <c r="L61" i="41"/>
  <c r="J15" i="74" s="1"/>
  <c r="R15" i="41"/>
  <c r="R61" i="41"/>
  <c r="P15" i="74" s="1"/>
  <c r="J15" i="41"/>
  <c r="J61" i="41"/>
  <c r="H15" i="74" s="1"/>
  <c r="J92" i="29"/>
  <c r="J94" i="29" s="1"/>
  <c r="S15" i="57"/>
  <c r="N61" i="57"/>
  <c r="N63" i="57" s="1"/>
  <c r="O3" i="30"/>
  <c r="K94" i="41"/>
  <c r="I14" i="76" s="1"/>
  <c r="H16" i="41"/>
  <c r="I16" i="41"/>
  <c r="S6" i="29"/>
  <c r="S92" i="41"/>
  <c r="S24" i="29"/>
  <c r="S15" i="29"/>
  <c r="S18" i="41"/>
  <c r="S25" i="30"/>
  <c r="S25" i="41"/>
  <c r="S25" i="29"/>
  <c r="S22" i="41"/>
  <c r="S26" i="41"/>
  <c r="S24" i="41"/>
  <c r="S15" i="41"/>
  <c r="S22" i="29"/>
  <c r="S26" i="29"/>
  <c r="S6" i="41"/>
  <c r="S61" i="41"/>
  <c r="Q15" i="74" s="1"/>
  <c r="S16" i="41"/>
  <c r="S28" i="24"/>
  <c r="S30" i="24" s="1"/>
  <c r="T93" i="24"/>
  <c r="U8" i="94"/>
  <c r="G18" i="57"/>
  <c r="E18" i="57"/>
  <c r="I24" i="30"/>
  <c r="H11" i="30"/>
  <c r="F15" i="57"/>
  <c r="E15" i="29"/>
  <c r="I15" i="57"/>
  <c r="H16" i="57"/>
  <c r="E18" i="29"/>
  <c r="G16" i="29"/>
  <c r="I22" i="30"/>
  <c r="F16" i="57"/>
  <c r="H15" i="57"/>
  <c r="H15" i="29"/>
  <c r="H18" i="41"/>
  <c r="H15" i="41"/>
  <c r="E16" i="57"/>
  <c r="E16" i="29"/>
  <c r="H18" i="57"/>
  <c r="I15" i="29"/>
  <c r="I18" i="57"/>
  <c r="I6" i="30"/>
  <c r="G15" i="57"/>
  <c r="H21" i="30"/>
  <c r="I15" i="41"/>
  <c r="F18" i="29"/>
  <c r="I26" i="30"/>
  <c r="F15" i="29"/>
  <c r="G15" i="29"/>
  <c r="G16" i="57"/>
  <c r="G18" i="29"/>
  <c r="E15" i="57"/>
  <c r="H5" i="30"/>
  <c r="I5" i="30"/>
  <c r="F18" i="57"/>
  <c r="I16" i="57"/>
  <c r="I25" i="30"/>
  <c r="H9" i="30"/>
  <c r="E28" i="96"/>
  <c r="G63" i="24"/>
  <c r="G28" i="24"/>
  <c r="H63" i="24"/>
  <c r="H28" i="24"/>
  <c r="I63" i="24"/>
  <c r="I28" i="24"/>
  <c r="F63" i="24"/>
  <c r="F28" i="24"/>
  <c r="Y28" i="20"/>
  <c r="U14" i="94"/>
  <c r="T124" i="20"/>
  <c r="E125" i="20"/>
  <c r="U125" i="20" s="1"/>
  <c r="E94" i="56"/>
  <c r="E125" i="56"/>
  <c r="T124" i="56"/>
  <c r="V93" i="47"/>
  <c r="T124" i="24"/>
  <c r="U62" i="56"/>
  <c r="V124" i="47"/>
  <c r="U93" i="20"/>
  <c r="X124" i="47"/>
  <c r="T93" i="20"/>
  <c r="T93" i="57"/>
  <c r="U79" i="57"/>
  <c r="T79" i="57"/>
  <c r="E125" i="23"/>
  <c r="U124" i="23"/>
  <c r="T93" i="56"/>
  <c r="Y93" i="47"/>
  <c r="U62" i="24"/>
  <c r="U23" i="94"/>
  <c r="U62" i="23"/>
  <c r="E63" i="20"/>
  <c r="E94" i="24"/>
  <c r="U62" i="20"/>
  <c r="U63" i="20" s="1"/>
  <c r="U12" i="94"/>
  <c r="U22" i="94"/>
  <c r="U26" i="94"/>
  <c r="U4" i="94"/>
  <c r="U11" i="94"/>
  <c r="U20" i="94"/>
  <c r="E125" i="24"/>
  <c r="U7" i="94"/>
  <c r="U21" i="94"/>
  <c r="T124" i="57"/>
  <c r="U62" i="57"/>
  <c r="U24" i="94"/>
  <c r="E61" i="47"/>
  <c r="W61" i="47"/>
  <c r="U5" i="94"/>
  <c r="U9" i="94"/>
  <c r="U13" i="94"/>
  <c r="U15" i="94"/>
  <c r="U16" i="94"/>
  <c r="U25" i="94"/>
  <c r="U3" i="94"/>
  <c r="U6" i="94"/>
  <c r="U19" i="94"/>
  <c r="Y123" i="94"/>
  <c r="Y125" i="94" s="1"/>
  <c r="V123" i="94"/>
  <c r="V125" i="94" s="1"/>
  <c r="X123" i="94"/>
  <c r="X125" i="94" s="1"/>
  <c r="E125" i="94"/>
  <c r="U123" i="94"/>
  <c r="U125" i="94" s="1"/>
  <c r="U10" i="94"/>
  <c r="U18" i="94"/>
  <c r="Y92" i="94"/>
  <c r="Y94" i="94" s="1"/>
  <c r="X92" i="94"/>
  <c r="X94" i="94" s="1"/>
  <c r="V92" i="94"/>
  <c r="V94" i="94" s="1"/>
  <c r="E94" i="94"/>
  <c r="U92" i="94"/>
  <c r="U94" i="94" s="1"/>
  <c r="U27" i="94"/>
  <c r="U17" i="94"/>
  <c r="E92" i="57"/>
  <c r="F92" i="57"/>
  <c r="H92" i="57"/>
  <c r="G123" i="57"/>
  <c r="G92" i="57"/>
  <c r="F61" i="57"/>
  <c r="T113" i="57"/>
  <c r="U73" i="30"/>
  <c r="T73" i="30"/>
  <c r="U111" i="57"/>
  <c r="U74" i="30"/>
  <c r="T74" i="30"/>
  <c r="H123" i="57"/>
  <c r="G61" i="57"/>
  <c r="I123" i="57"/>
  <c r="T68" i="30"/>
  <c r="U68" i="30"/>
  <c r="T71" i="30"/>
  <c r="U85" i="30"/>
  <c r="T85" i="30"/>
  <c r="U80" i="29"/>
  <c r="U76" i="30"/>
  <c r="U91" i="30"/>
  <c r="I92" i="57"/>
  <c r="T82" i="57"/>
  <c r="U71" i="30"/>
  <c r="T67" i="30"/>
  <c r="U67" i="30"/>
  <c r="T91" i="30"/>
  <c r="T83" i="30"/>
  <c r="U83" i="30"/>
  <c r="U84" i="30"/>
  <c r="T84" i="30"/>
  <c r="U110" i="29"/>
  <c r="E123" i="29"/>
  <c r="U110" i="57"/>
  <c r="T110" i="57"/>
  <c r="F123" i="57"/>
  <c r="U113" i="57"/>
  <c r="T113" i="29"/>
  <c r="U113" i="29"/>
  <c r="T111" i="57"/>
  <c r="G123" i="29"/>
  <c r="F123" i="29"/>
  <c r="T110" i="29"/>
  <c r="I123" i="29"/>
  <c r="I125" i="29" s="1"/>
  <c r="E123" i="41"/>
  <c r="E123" i="57"/>
  <c r="T111" i="29"/>
  <c r="U111" i="29"/>
  <c r="U82" i="41"/>
  <c r="T79" i="29"/>
  <c r="F92" i="29"/>
  <c r="F94" i="29" s="1"/>
  <c r="T82" i="41"/>
  <c r="U75" i="30"/>
  <c r="T75" i="30"/>
  <c r="T80" i="29"/>
  <c r="H92" i="41"/>
  <c r="U80" i="57"/>
  <c r="F92" i="41"/>
  <c r="U78" i="30"/>
  <c r="T78" i="30"/>
  <c r="G92" i="41"/>
  <c r="T80" i="57"/>
  <c r="T80" i="41"/>
  <c r="U80" i="41"/>
  <c r="T76" i="30"/>
  <c r="T79" i="41"/>
  <c r="U79" i="41"/>
  <c r="E92" i="41"/>
  <c r="G92" i="29"/>
  <c r="G94" i="29" s="1"/>
  <c r="I92" i="41"/>
  <c r="U79" i="29"/>
  <c r="E92" i="29"/>
  <c r="U82" i="57"/>
  <c r="T82" i="29"/>
  <c r="U82" i="29"/>
  <c r="U69" i="30"/>
  <c r="T69" i="30"/>
  <c r="T51" i="29"/>
  <c r="U51" i="29"/>
  <c r="T51" i="57"/>
  <c r="U51" i="57"/>
  <c r="U14" i="57"/>
  <c r="T14" i="57"/>
  <c r="H61" i="57"/>
  <c r="T16" i="56"/>
  <c r="U49" i="29"/>
  <c r="T49" i="29"/>
  <c r="U16" i="56"/>
  <c r="T49" i="57"/>
  <c r="U49" i="57"/>
  <c r="I61" i="57"/>
  <c r="U16" i="24"/>
  <c r="T16" i="24"/>
  <c r="T12" i="57"/>
  <c r="U12" i="57"/>
  <c r="U48" i="57"/>
  <c r="T48" i="57"/>
  <c r="H61" i="41"/>
  <c r="F15" i="74" s="1"/>
  <c r="T15" i="56"/>
  <c r="U15" i="56"/>
  <c r="T48" i="29"/>
  <c r="U48" i="29"/>
  <c r="I61" i="41"/>
  <c r="G15" i="74" s="1"/>
  <c r="G61" i="29"/>
  <c r="F61" i="29"/>
  <c r="I61" i="29"/>
  <c r="I63" i="29" s="1"/>
  <c r="U15" i="24"/>
  <c r="T15" i="24"/>
  <c r="H61" i="29"/>
  <c r="H63" i="29" s="1"/>
  <c r="Y124" i="23"/>
  <c r="X124" i="23"/>
  <c r="V124" i="23"/>
  <c r="X93" i="23"/>
  <c r="V93" i="23"/>
  <c r="Y93" i="23"/>
  <c r="Y62" i="23"/>
  <c r="X62" i="23"/>
  <c r="V62" i="23"/>
  <c r="Y62" i="20"/>
  <c r="Y63" i="20" s="1"/>
  <c r="V62" i="20"/>
  <c r="V63" i="20" s="1"/>
  <c r="X62" i="20"/>
  <c r="X63" i="20" s="1"/>
  <c r="G29" i="24"/>
  <c r="G29" i="57"/>
  <c r="G29" i="20"/>
  <c r="G29" i="56"/>
  <c r="H29" i="57"/>
  <c r="H29" i="20"/>
  <c r="H29" i="56"/>
  <c r="H29" i="24"/>
  <c r="I29" i="57"/>
  <c r="I29" i="20"/>
  <c r="I29" i="56"/>
  <c r="I29" i="24"/>
  <c r="F29" i="24"/>
  <c r="F29" i="57"/>
  <c r="F29" i="20"/>
  <c r="F29" i="56"/>
  <c r="C3" i="68"/>
  <c r="AV3" i="68" s="1"/>
  <c r="E29" i="94" s="1"/>
  <c r="U29" i="94" s="1"/>
  <c r="W29" i="94" s="1"/>
  <c r="B27" i="29"/>
  <c r="B26" i="29"/>
  <c r="B25" i="29"/>
  <c r="B24" i="29"/>
  <c r="B22" i="29"/>
  <c r="B21" i="29"/>
  <c r="B20" i="29"/>
  <c r="B19" i="29"/>
  <c r="D18" i="29"/>
  <c r="B15" i="29"/>
  <c r="B11" i="29"/>
  <c r="B10" i="29"/>
  <c r="B7" i="29"/>
  <c r="B6" i="29"/>
  <c r="B5" i="29"/>
  <c r="D4" i="29"/>
  <c r="D3" i="29"/>
  <c r="B3" i="29"/>
  <c r="B27" i="41"/>
  <c r="B26" i="41"/>
  <c r="B25" i="41"/>
  <c r="B24" i="41"/>
  <c r="B22" i="41"/>
  <c r="B21" i="41"/>
  <c r="B20" i="41"/>
  <c r="B19" i="41"/>
  <c r="D18" i="41"/>
  <c r="B15" i="41"/>
  <c r="B11" i="41"/>
  <c r="B10" i="41"/>
  <c r="B7" i="41"/>
  <c r="B6" i="41"/>
  <c r="B5" i="41"/>
  <c r="D4" i="41"/>
  <c r="D3" i="41"/>
  <c r="B3" i="41"/>
  <c r="B27" i="30"/>
  <c r="B26" i="30"/>
  <c r="B25" i="30"/>
  <c r="B24" i="30"/>
  <c r="B21" i="30"/>
  <c r="B20" i="30"/>
  <c r="B19" i="30"/>
  <c r="D18" i="30"/>
  <c r="B15" i="30"/>
  <c r="B11" i="30"/>
  <c r="B10" i="30"/>
  <c r="B7" i="30"/>
  <c r="B6" i="30"/>
  <c r="B5" i="30"/>
  <c r="D4" i="30"/>
  <c r="D3" i="30"/>
  <c r="B3" i="30"/>
  <c r="B27" i="57"/>
  <c r="B26" i="57"/>
  <c r="B25" i="57"/>
  <c r="B24" i="57"/>
  <c r="B22" i="57"/>
  <c r="B21" i="57"/>
  <c r="B20" i="57"/>
  <c r="B19" i="57"/>
  <c r="B15" i="57"/>
  <c r="B11" i="57"/>
  <c r="B10" i="57"/>
  <c r="B7" i="57"/>
  <c r="B6" i="57"/>
  <c r="B5" i="57"/>
  <c r="D4" i="57"/>
  <c r="D3" i="57"/>
  <c r="B3" i="57"/>
  <c r="B27" i="56"/>
  <c r="B26" i="56"/>
  <c r="B25" i="56"/>
  <c r="B24" i="56"/>
  <c r="B22" i="56"/>
  <c r="B21" i="56"/>
  <c r="B20" i="56"/>
  <c r="B19" i="56"/>
  <c r="B15" i="56"/>
  <c r="B11" i="56"/>
  <c r="B10" i="56"/>
  <c r="B7" i="56"/>
  <c r="B6" i="56"/>
  <c r="B5" i="56"/>
  <c r="D4" i="56"/>
  <c r="D3" i="56"/>
  <c r="B3" i="56"/>
  <c r="B27" i="24"/>
  <c r="B26" i="24"/>
  <c r="B25" i="24"/>
  <c r="B24" i="24"/>
  <c r="B22" i="24"/>
  <c r="B21" i="24"/>
  <c r="B20" i="24"/>
  <c r="B19" i="24"/>
  <c r="D18" i="24"/>
  <c r="B15" i="24"/>
  <c r="B11" i="24"/>
  <c r="B10" i="24"/>
  <c r="B7" i="24"/>
  <c r="B6" i="24"/>
  <c r="B5" i="24"/>
  <c r="D4" i="24"/>
  <c r="D3" i="24"/>
  <c r="B3" i="24"/>
  <c r="B27" i="23"/>
  <c r="B26" i="23"/>
  <c r="B25" i="23"/>
  <c r="B24" i="23"/>
  <c r="B21" i="23"/>
  <c r="B20" i="23"/>
  <c r="B19" i="23"/>
  <c r="B15" i="23"/>
  <c r="B11" i="23"/>
  <c r="B10" i="23"/>
  <c r="B7" i="23"/>
  <c r="B6" i="23"/>
  <c r="B5" i="23"/>
  <c r="D4" i="23"/>
  <c r="D3" i="23"/>
  <c r="B3" i="23"/>
  <c r="B27" i="20"/>
  <c r="B26" i="20"/>
  <c r="B25" i="20"/>
  <c r="B21" i="20"/>
  <c r="B20" i="20"/>
  <c r="B19" i="20"/>
  <c r="D18" i="20"/>
  <c r="B15" i="20"/>
  <c r="B11" i="20"/>
  <c r="B10" i="20"/>
  <c r="B7" i="20"/>
  <c r="B6" i="20"/>
  <c r="B5" i="20"/>
  <c r="D4" i="20"/>
  <c r="D3" i="20"/>
  <c r="B3" i="20"/>
  <c r="M99" i="85" l="1"/>
  <c r="M91" i="85"/>
  <c r="M98" i="85"/>
  <c r="M100" i="85"/>
  <c r="M92" i="85"/>
  <c r="M94" i="85"/>
  <c r="M95" i="85"/>
  <c r="M93" i="85"/>
  <c r="M90" i="85"/>
  <c r="M96" i="85"/>
  <c r="M88" i="85"/>
  <c r="M97" i="85"/>
  <c r="M89" i="85"/>
  <c r="L88" i="85"/>
  <c r="L97" i="85"/>
  <c r="L89" i="85"/>
  <c r="L98" i="85"/>
  <c r="L90" i="85"/>
  <c r="L94" i="85"/>
  <c r="L99" i="85"/>
  <c r="L91" i="85"/>
  <c r="L100" i="85"/>
  <c r="L92" i="85"/>
  <c r="L93" i="85"/>
  <c r="L95" i="85"/>
  <c r="L96" i="85"/>
  <c r="O100" i="85"/>
  <c r="O93" i="85"/>
  <c r="O88" i="85"/>
  <c r="O92" i="85"/>
  <c r="O94" i="85"/>
  <c r="O97" i="85"/>
  <c r="O95" i="85"/>
  <c r="O96" i="85"/>
  <c r="O89" i="85"/>
  <c r="O98" i="85"/>
  <c r="O90" i="85"/>
  <c r="O99" i="85"/>
  <c r="O91" i="85"/>
  <c r="I94" i="85"/>
  <c r="I95" i="85"/>
  <c r="I90" i="85"/>
  <c r="I99" i="85"/>
  <c r="I91" i="85"/>
  <c r="I96" i="85"/>
  <c r="I88" i="85"/>
  <c r="I97" i="85"/>
  <c r="I89" i="85"/>
  <c r="I98" i="85"/>
  <c r="I100" i="85"/>
  <c r="I92" i="85"/>
  <c r="I93" i="85"/>
  <c r="J96" i="85"/>
  <c r="J88" i="85"/>
  <c r="J97" i="85"/>
  <c r="J89" i="85"/>
  <c r="J91" i="85"/>
  <c r="J100" i="85"/>
  <c r="J95" i="85"/>
  <c r="J98" i="85"/>
  <c r="J90" i="85"/>
  <c r="J99" i="85"/>
  <c r="J92" i="85"/>
  <c r="J93" i="85"/>
  <c r="J94" i="85"/>
  <c r="N91" i="85"/>
  <c r="N100" i="85"/>
  <c r="N92" i="85"/>
  <c r="N95" i="85"/>
  <c r="N93" i="85"/>
  <c r="N88" i="85"/>
  <c r="N94" i="85"/>
  <c r="N96" i="85"/>
  <c r="N97" i="85"/>
  <c r="N89" i="85"/>
  <c r="N98" i="85"/>
  <c r="N90" i="85"/>
  <c r="N99" i="85"/>
  <c r="M94" i="84"/>
  <c r="M98" i="84"/>
  <c r="M95" i="84"/>
  <c r="M96" i="84"/>
  <c r="M88" i="84"/>
  <c r="M97" i="84"/>
  <c r="M89" i="84"/>
  <c r="M90" i="84"/>
  <c r="M99" i="84"/>
  <c r="M91" i="84"/>
  <c r="M93" i="84"/>
  <c r="M100" i="84"/>
  <c r="M92" i="84"/>
  <c r="K100" i="84"/>
  <c r="K92" i="84"/>
  <c r="K93" i="84"/>
  <c r="K96" i="84"/>
  <c r="K94" i="84"/>
  <c r="K95" i="84"/>
  <c r="K88" i="84"/>
  <c r="K97" i="84"/>
  <c r="K89" i="84"/>
  <c r="K91" i="84"/>
  <c r="K98" i="84"/>
  <c r="K90" i="84"/>
  <c r="K99" i="84"/>
  <c r="I98" i="84"/>
  <c r="I90" i="84"/>
  <c r="I94" i="84"/>
  <c r="I99" i="84"/>
  <c r="I91" i="84"/>
  <c r="I100" i="84"/>
  <c r="I92" i="84"/>
  <c r="I93" i="84"/>
  <c r="I95" i="84"/>
  <c r="I97" i="84"/>
  <c r="I89" i="84"/>
  <c r="I96" i="84"/>
  <c r="I88" i="84"/>
  <c r="L93" i="84"/>
  <c r="L94" i="84"/>
  <c r="L89" i="84"/>
  <c r="L95" i="84"/>
  <c r="L97" i="84"/>
  <c r="L96" i="84"/>
  <c r="L88" i="84"/>
  <c r="L98" i="84"/>
  <c r="L90" i="84"/>
  <c r="L100" i="84"/>
  <c r="L99" i="84"/>
  <c r="L91" i="84"/>
  <c r="L92" i="84"/>
  <c r="O96" i="84"/>
  <c r="O88" i="84"/>
  <c r="O100" i="84"/>
  <c r="O97" i="84"/>
  <c r="O89" i="84"/>
  <c r="O98" i="84"/>
  <c r="O90" i="84"/>
  <c r="O99" i="84"/>
  <c r="O91" i="84"/>
  <c r="O92" i="84"/>
  <c r="O93" i="84"/>
  <c r="O94" i="84"/>
  <c r="O95" i="84"/>
  <c r="H97" i="84"/>
  <c r="H89" i="84"/>
  <c r="H93" i="84"/>
  <c r="H98" i="84"/>
  <c r="H90" i="84"/>
  <c r="H88" i="84"/>
  <c r="H99" i="84"/>
  <c r="H91" i="84"/>
  <c r="H100" i="84"/>
  <c r="H92" i="84"/>
  <c r="H94" i="84"/>
  <c r="H96" i="84"/>
  <c r="H95" i="84"/>
  <c r="N95" i="84"/>
  <c r="N91" i="84"/>
  <c r="N96" i="84"/>
  <c r="N88" i="84"/>
  <c r="N97" i="84"/>
  <c r="N89" i="84"/>
  <c r="N98" i="84"/>
  <c r="N90" i="84"/>
  <c r="N99" i="84"/>
  <c r="N100" i="84"/>
  <c r="N92" i="84"/>
  <c r="N94" i="84"/>
  <c r="N93" i="84"/>
  <c r="J99" i="84"/>
  <c r="J91" i="84"/>
  <c r="J95" i="84"/>
  <c r="J100" i="84"/>
  <c r="J92" i="84"/>
  <c r="J93" i="84"/>
  <c r="J90" i="84"/>
  <c r="J94" i="84"/>
  <c r="J96" i="84"/>
  <c r="J88" i="84"/>
  <c r="J98" i="84"/>
  <c r="J97" i="84"/>
  <c r="J89" i="84"/>
  <c r="W28" i="47"/>
  <c r="W63" i="47"/>
  <c r="V124" i="20"/>
  <c r="V125" i="20" s="1"/>
  <c r="W124" i="20"/>
  <c r="W125" i="20" s="1"/>
  <c r="V93" i="20"/>
  <c r="V94" i="20" s="1"/>
  <c r="W93" i="20"/>
  <c r="W94" i="20" s="1"/>
  <c r="P28" i="29"/>
  <c r="P30" i="29" s="1"/>
  <c r="K28" i="29"/>
  <c r="K30" i="29" s="1"/>
  <c r="R28" i="29"/>
  <c r="R30" i="29" s="1"/>
  <c r="Q28" i="29"/>
  <c r="Q30" i="29" s="1"/>
  <c r="J28" i="29"/>
  <c r="J30" i="29" s="1"/>
  <c r="M28" i="29"/>
  <c r="M30" i="29" s="1"/>
  <c r="L28" i="29"/>
  <c r="L30" i="29" s="1"/>
  <c r="O28" i="29"/>
  <c r="O30" i="29" s="1"/>
  <c r="N28" i="29"/>
  <c r="N30" i="29" s="1"/>
  <c r="L28" i="57"/>
  <c r="L30" i="57" s="1"/>
  <c r="J28" i="57"/>
  <c r="J30" i="57" s="1"/>
  <c r="R28" i="57"/>
  <c r="R30" i="57" s="1"/>
  <c r="N28" i="57"/>
  <c r="N30" i="57" s="1"/>
  <c r="R15" i="30"/>
  <c r="R28" i="30" s="1"/>
  <c r="K28" i="57"/>
  <c r="K30" i="57" s="1"/>
  <c r="O61" i="30"/>
  <c r="O63" i="30" s="1"/>
  <c r="M13" i="74" s="1"/>
  <c r="L15" i="30"/>
  <c r="L28" i="30" s="1"/>
  <c r="O28" i="57"/>
  <c r="O30" i="57" s="1"/>
  <c r="Q28" i="57"/>
  <c r="Q30" i="57" s="1"/>
  <c r="S28" i="57"/>
  <c r="S30" i="57" s="1"/>
  <c r="P28" i="57"/>
  <c r="P30" i="57" s="1"/>
  <c r="L28" i="41"/>
  <c r="L30" i="41" s="1"/>
  <c r="J28" i="41"/>
  <c r="J30" i="41" s="1"/>
  <c r="O28" i="41"/>
  <c r="O30" i="41" s="1"/>
  <c r="M28" i="57"/>
  <c r="M30" i="57" s="1"/>
  <c r="R28" i="41"/>
  <c r="R30" i="41" s="1"/>
  <c r="Q15" i="30"/>
  <c r="Q28" i="30" s="1"/>
  <c r="O15" i="30"/>
  <c r="O28" i="30" s="1"/>
  <c r="P61" i="30"/>
  <c r="P63" i="30" s="1"/>
  <c r="N13" i="74" s="1"/>
  <c r="M15" i="30"/>
  <c r="M28" i="30" s="1"/>
  <c r="J63" i="41"/>
  <c r="H14" i="74" s="1"/>
  <c r="Q61" i="30"/>
  <c r="Q63" i="30" s="1"/>
  <c r="O13" i="74" s="1"/>
  <c r="J125" i="41"/>
  <c r="H14" i="77" s="1"/>
  <c r="M28" i="41"/>
  <c r="M30" i="41" s="1"/>
  <c r="P63" i="41"/>
  <c r="N14" i="74" s="1"/>
  <c r="J15" i="30"/>
  <c r="J28" i="30" s="1"/>
  <c r="P15" i="30"/>
  <c r="P28" i="30" s="1"/>
  <c r="R63" i="41"/>
  <c r="P14" i="74" s="1"/>
  <c r="P28" i="41"/>
  <c r="P30" i="41" s="1"/>
  <c r="R125" i="41"/>
  <c r="P14" i="77" s="1"/>
  <c r="Q63" i="41"/>
  <c r="O14" i="74" s="1"/>
  <c r="N63" i="41"/>
  <c r="L14" i="74" s="1"/>
  <c r="K61" i="30"/>
  <c r="K63" i="30" s="1"/>
  <c r="I13" i="74" s="1"/>
  <c r="K63" i="41"/>
  <c r="I14" i="74" s="1"/>
  <c r="N28" i="41"/>
  <c r="N30" i="41" s="1"/>
  <c r="M125" i="41"/>
  <c r="K14" i="77" s="1"/>
  <c r="Q28" i="41"/>
  <c r="Q30" i="41" s="1"/>
  <c r="K15" i="30"/>
  <c r="K28" i="30" s="1"/>
  <c r="N15" i="30"/>
  <c r="N28" i="30" s="1"/>
  <c r="N61" i="30"/>
  <c r="N63" i="30" s="1"/>
  <c r="L13" i="74" s="1"/>
  <c r="J61" i="30"/>
  <c r="J63" i="30" s="1"/>
  <c r="H13" i="74" s="1"/>
  <c r="K28" i="41"/>
  <c r="K30" i="41" s="1"/>
  <c r="L61" i="30"/>
  <c r="L63" i="30" s="1"/>
  <c r="J13" i="74" s="1"/>
  <c r="L63" i="41"/>
  <c r="J14" i="74" s="1"/>
  <c r="O63" i="41"/>
  <c r="M14" i="74" s="1"/>
  <c r="M61" i="30"/>
  <c r="M63" i="30" s="1"/>
  <c r="K13" i="74" s="1"/>
  <c r="R61" i="30"/>
  <c r="R63" i="30" s="1"/>
  <c r="P13" i="74" s="1"/>
  <c r="R94" i="41"/>
  <c r="P14" i="76" s="1"/>
  <c r="M63" i="41"/>
  <c r="K14" i="74" s="1"/>
  <c r="S63" i="41"/>
  <c r="Q14" i="74" s="1"/>
  <c r="S24" i="30"/>
  <c r="S92" i="30"/>
  <c r="S94" i="30" s="1"/>
  <c r="Q13" i="76" s="1"/>
  <c r="S94" i="41"/>
  <c r="Q14" i="76" s="1"/>
  <c r="S22" i="30"/>
  <c r="S26" i="30"/>
  <c r="Q14" i="77"/>
  <c r="S123" i="30"/>
  <c r="S125" i="30" s="1"/>
  <c r="Q13" i="77" s="1"/>
  <c r="S15" i="30"/>
  <c r="S28" i="29"/>
  <c r="S30" i="29" s="1"/>
  <c r="S6" i="30"/>
  <c r="S61" i="30"/>
  <c r="S63" i="30" s="1"/>
  <c r="Q13" i="74" s="1"/>
  <c r="S28" i="41"/>
  <c r="S30" i="41" s="1"/>
  <c r="H94" i="57"/>
  <c r="F94" i="57"/>
  <c r="I94" i="57"/>
  <c r="F63" i="57"/>
  <c r="E94" i="57"/>
  <c r="I63" i="57"/>
  <c r="H63" i="57"/>
  <c r="G94" i="57"/>
  <c r="F125" i="57"/>
  <c r="H125" i="57"/>
  <c r="I125" i="57"/>
  <c r="E125" i="57"/>
  <c r="G63" i="57"/>
  <c r="G125" i="57"/>
  <c r="X124" i="20"/>
  <c r="X125" i="20" s="1"/>
  <c r="H18" i="30"/>
  <c r="H15" i="30"/>
  <c r="I15" i="30"/>
  <c r="Y124" i="20"/>
  <c r="Y125" i="20" s="1"/>
  <c r="T28" i="96"/>
  <c r="U28" i="96"/>
  <c r="X93" i="20"/>
  <c r="X94" i="20" s="1"/>
  <c r="Y93" i="20"/>
  <c r="Y94" i="20" s="1"/>
  <c r="E61" i="23"/>
  <c r="E63" i="23" s="1"/>
  <c r="W61" i="94"/>
  <c r="E61" i="94"/>
  <c r="F61" i="94"/>
  <c r="F63" i="94" s="1"/>
  <c r="F28" i="94"/>
  <c r="F30" i="94" s="1"/>
  <c r="Y61" i="47"/>
  <c r="Y28" i="47" s="1"/>
  <c r="X61" i="47"/>
  <c r="X28" i="47" s="1"/>
  <c r="V61" i="47"/>
  <c r="V28" i="47" s="1"/>
  <c r="U61" i="47"/>
  <c r="U63" i="47" s="1"/>
  <c r="T61" i="47"/>
  <c r="T63" i="47" s="1"/>
  <c r="E63" i="47"/>
  <c r="X29" i="94"/>
  <c r="V29" i="94"/>
  <c r="Y29" i="94"/>
  <c r="T82" i="30"/>
  <c r="AG3" i="68"/>
  <c r="H123" i="30"/>
  <c r="H125" i="30" s="1"/>
  <c r="I123" i="30"/>
  <c r="I125" i="30" s="1"/>
  <c r="G13" i="77" s="1"/>
  <c r="I92" i="30"/>
  <c r="I94" i="30" s="1"/>
  <c r="U80" i="30"/>
  <c r="F92" i="30"/>
  <c r="F94" i="30" s="1"/>
  <c r="U82" i="30"/>
  <c r="G92" i="30"/>
  <c r="G94" i="30" s="1"/>
  <c r="H92" i="30"/>
  <c r="F17" i="14" s="1"/>
  <c r="H61" i="30"/>
  <c r="I61" i="30"/>
  <c r="E92" i="30"/>
  <c r="T55" i="23"/>
  <c r="U86" i="23"/>
  <c r="U101" i="23"/>
  <c r="T39" i="23"/>
  <c r="T120" i="23"/>
  <c r="T119" i="23"/>
  <c r="E123" i="30"/>
  <c r="E125" i="41"/>
  <c r="C14" i="77" s="1"/>
  <c r="E125" i="29"/>
  <c r="G14" i="77"/>
  <c r="H94" i="41"/>
  <c r="G94" i="41"/>
  <c r="E94" i="41"/>
  <c r="C14" i="76" s="1"/>
  <c r="F94" i="41"/>
  <c r="E94" i="29"/>
  <c r="T80" i="30"/>
  <c r="U79" i="30"/>
  <c r="T79" i="30"/>
  <c r="I94" i="41"/>
  <c r="T16" i="29"/>
  <c r="U16" i="29"/>
  <c r="U16" i="57"/>
  <c r="T16" i="57"/>
  <c r="I63" i="41"/>
  <c r="U15" i="57"/>
  <c r="T15" i="57"/>
  <c r="H63" i="41"/>
  <c r="U15" i="29"/>
  <c r="T15" i="29"/>
  <c r="H28" i="41"/>
  <c r="H30" i="41" s="1"/>
  <c r="I28" i="41"/>
  <c r="I30" i="41" s="1"/>
  <c r="G99" i="85" l="1"/>
  <c r="G100" i="85"/>
  <c r="G92" i="85"/>
  <c r="G93" i="85"/>
  <c r="G97" i="85"/>
  <c r="G89" i="85"/>
  <c r="G94" i="85"/>
  <c r="G96" i="85"/>
  <c r="G88" i="85"/>
  <c r="G95" i="85"/>
  <c r="G98" i="85"/>
  <c r="G90" i="85"/>
  <c r="G91" i="85"/>
  <c r="P94" i="85"/>
  <c r="P95" i="85"/>
  <c r="P97" i="85"/>
  <c r="P89" i="85"/>
  <c r="P93" i="85"/>
  <c r="P96" i="85"/>
  <c r="P88" i="85"/>
  <c r="P98" i="85"/>
  <c r="P90" i="85"/>
  <c r="P99" i="85"/>
  <c r="P91" i="85"/>
  <c r="P100" i="85"/>
  <c r="P92" i="85"/>
  <c r="H94" i="85"/>
  <c r="H97" i="85"/>
  <c r="H90" i="85"/>
  <c r="H95" i="85"/>
  <c r="H96" i="85"/>
  <c r="H88" i="85"/>
  <c r="H89" i="85"/>
  <c r="H98" i="85"/>
  <c r="H93" i="85"/>
  <c r="H99" i="85"/>
  <c r="H91" i="85"/>
  <c r="H100" i="85"/>
  <c r="H92" i="85"/>
  <c r="K96" i="85"/>
  <c r="K97" i="85"/>
  <c r="K89" i="85"/>
  <c r="K100" i="85"/>
  <c r="K92" i="85"/>
  <c r="K98" i="85"/>
  <c r="K90" i="85"/>
  <c r="K88" i="85"/>
  <c r="K99" i="85"/>
  <c r="K91" i="85"/>
  <c r="K93" i="85"/>
  <c r="K94" i="85"/>
  <c r="K95" i="85"/>
  <c r="Q94" i="85"/>
  <c r="Q95" i="85"/>
  <c r="Q96" i="85"/>
  <c r="Q88" i="85"/>
  <c r="Q98" i="85"/>
  <c r="Q91" i="85"/>
  <c r="Q97" i="85"/>
  <c r="Q89" i="85"/>
  <c r="Q90" i="85"/>
  <c r="Q99" i="85"/>
  <c r="Q100" i="85"/>
  <c r="Q92" i="85"/>
  <c r="Q93" i="85"/>
  <c r="P97" i="84"/>
  <c r="P89" i="84"/>
  <c r="P98" i="84"/>
  <c r="P90" i="84"/>
  <c r="P93" i="84"/>
  <c r="P99" i="84"/>
  <c r="P91" i="84"/>
  <c r="P100" i="84"/>
  <c r="P92" i="84"/>
  <c r="P94" i="84"/>
  <c r="P95" i="84"/>
  <c r="P96" i="84"/>
  <c r="P88" i="84"/>
  <c r="Q98" i="84"/>
  <c r="Q90" i="84"/>
  <c r="Q94" i="84"/>
  <c r="Q89" i="84"/>
  <c r="Q99" i="84"/>
  <c r="Q91" i="84"/>
  <c r="Q100" i="84"/>
  <c r="Q92" i="84"/>
  <c r="Q93" i="84"/>
  <c r="Q95" i="84"/>
  <c r="Q97" i="84"/>
  <c r="Q96" i="84"/>
  <c r="Q88" i="84"/>
  <c r="Q94" i="91"/>
  <c r="Q100" i="91"/>
  <c r="Q95" i="91"/>
  <c r="Q92" i="91"/>
  <c r="Q96" i="91"/>
  <c r="Q88" i="91"/>
  <c r="Q97" i="91"/>
  <c r="Q89" i="91"/>
  <c r="Q98" i="91"/>
  <c r="Q90" i="91"/>
  <c r="Q99" i="91"/>
  <c r="Q91" i="91"/>
  <c r="Q93" i="91"/>
  <c r="M98" i="91"/>
  <c r="N28" i="98" s="1"/>
  <c r="M90" i="91"/>
  <c r="N20" i="98" s="1"/>
  <c r="M97" i="91"/>
  <c r="N27" i="98" s="1"/>
  <c r="M99" i="91"/>
  <c r="M91" i="91"/>
  <c r="M88" i="91"/>
  <c r="M89" i="91"/>
  <c r="M100" i="91"/>
  <c r="M92" i="91"/>
  <c r="N22" i="98" s="1"/>
  <c r="M96" i="91"/>
  <c r="N26" i="98" s="1"/>
  <c r="M93" i="91"/>
  <c r="N23" i="98" s="1"/>
  <c r="M94" i="91"/>
  <c r="N24" i="98" s="1"/>
  <c r="M95" i="91"/>
  <c r="N25" i="98" s="1"/>
  <c r="L97" i="91"/>
  <c r="L89" i="91"/>
  <c r="L98" i="91"/>
  <c r="M28" i="98" s="1"/>
  <c r="L90" i="91"/>
  <c r="M20" i="98" s="1"/>
  <c r="L99" i="91"/>
  <c r="M29" i="98" s="1"/>
  <c r="L91" i="91"/>
  <c r="M21" i="98" s="1"/>
  <c r="L100" i="91"/>
  <c r="L92" i="91"/>
  <c r="M22" i="98" s="1"/>
  <c r="L95" i="91"/>
  <c r="L88" i="91"/>
  <c r="L93" i="91"/>
  <c r="M23" i="98" s="1"/>
  <c r="L94" i="91"/>
  <c r="M24" i="98" s="1"/>
  <c r="L96" i="91"/>
  <c r="M26" i="98" s="1"/>
  <c r="P93" i="91"/>
  <c r="P100" i="91"/>
  <c r="P94" i="91"/>
  <c r="P95" i="91"/>
  <c r="P96" i="91"/>
  <c r="P88" i="91"/>
  <c r="P91" i="91"/>
  <c r="P97" i="91"/>
  <c r="P89" i="91"/>
  <c r="P99" i="91"/>
  <c r="P92" i="91"/>
  <c r="P98" i="91"/>
  <c r="P90" i="91"/>
  <c r="J95" i="91"/>
  <c r="K25" i="98" s="1"/>
  <c r="J94" i="91"/>
  <c r="K24" i="98" s="1"/>
  <c r="J96" i="91"/>
  <c r="K26" i="98" s="1"/>
  <c r="J88" i="91"/>
  <c r="J97" i="91"/>
  <c r="K27" i="98" s="1"/>
  <c r="J89" i="91"/>
  <c r="J93" i="91"/>
  <c r="J98" i="91"/>
  <c r="J90" i="91"/>
  <c r="K20" i="98" s="1"/>
  <c r="J99" i="91"/>
  <c r="K29" i="98" s="1"/>
  <c r="J91" i="91"/>
  <c r="K21" i="98" s="1"/>
  <c r="J100" i="91"/>
  <c r="J92" i="91"/>
  <c r="K22" i="98" s="1"/>
  <c r="K96" i="91"/>
  <c r="K88" i="91"/>
  <c r="K94" i="91"/>
  <c r="K97" i="91"/>
  <c r="K89" i="91"/>
  <c r="K95" i="91"/>
  <c r="K98" i="91"/>
  <c r="K90" i="91"/>
  <c r="K99" i="91"/>
  <c r="K91" i="91"/>
  <c r="K100" i="91"/>
  <c r="K92" i="91"/>
  <c r="K93" i="91"/>
  <c r="N99" i="91"/>
  <c r="O29" i="98" s="1"/>
  <c r="N91" i="91"/>
  <c r="O21" i="98" s="1"/>
  <c r="N97" i="91"/>
  <c r="N100" i="91"/>
  <c r="N92" i="91"/>
  <c r="O22" i="98" s="1"/>
  <c r="N93" i="91"/>
  <c r="N94" i="91"/>
  <c r="O24" i="98" s="1"/>
  <c r="N98" i="91"/>
  <c r="O28" i="98" s="1"/>
  <c r="N95" i="91"/>
  <c r="O25" i="98" s="1"/>
  <c r="N96" i="91"/>
  <c r="O26" i="98" s="1"/>
  <c r="N88" i="91"/>
  <c r="N89" i="91"/>
  <c r="N90" i="91"/>
  <c r="O100" i="91"/>
  <c r="O92" i="91"/>
  <c r="O93" i="91"/>
  <c r="P23" i="98" s="1"/>
  <c r="O94" i="91"/>
  <c r="P24" i="98" s="1"/>
  <c r="O90" i="91"/>
  <c r="P20" i="98" s="1"/>
  <c r="O99" i="91"/>
  <c r="P29" i="98" s="1"/>
  <c r="O95" i="91"/>
  <c r="O91" i="91"/>
  <c r="O96" i="91"/>
  <c r="O88" i="91"/>
  <c r="O97" i="91"/>
  <c r="P27" i="98" s="1"/>
  <c r="O89" i="91"/>
  <c r="P19" i="98" s="1"/>
  <c r="O98" i="91"/>
  <c r="P28" i="98" s="1"/>
  <c r="H93" i="91"/>
  <c r="H94" i="91"/>
  <c r="H95" i="91"/>
  <c r="H99" i="91"/>
  <c r="H92" i="91"/>
  <c r="H96" i="91"/>
  <c r="H88" i="91"/>
  <c r="H97" i="91"/>
  <c r="H89" i="91"/>
  <c r="H91" i="91"/>
  <c r="H98" i="91"/>
  <c r="H90" i="91"/>
  <c r="H100" i="91"/>
  <c r="I94" i="91"/>
  <c r="J24" i="98" s="1"/>
  <c r="I92" i="91"/>
  <c r="I95" i="91"/>
  <c r="J25" i="98" s="1"/>
  <c r="I100" i="91"/>
  <c r="I93" i="91"/>
  <c r="J23" i="98" s="1"/>
  <c r="I96" i="91"/>
  <c r="I88" i="91"/>
  <c r="I97" i="91"/>
  <c r="J27" i="98" s="1"/>
  <c r="I89" i="91"/>
  <c r="J19" i="98" s="1"/>
  <c r="I98" i="91"/>
  <c r="J28" i="98" s="1"/>
  <c r="I90" i="91"/>
  <c r="J20" i="98" s="1"/>
  <c r="I99" i="91"/>
  <c r="J29" i="98" s="1"/>
  <c r="I91" i="91"/>
  <c r="W63" i="94"/>
  <c r="W28" i="94"/>
  <c r="W30" i="94" s="1"/>
  <c r="P22" i="98"/>
  <c r="P21" i="98"/>
  <c r="P26" i="98"/>
  <c r="P25" i="98"/>
  <c r="N19" i="98"/>
  <c r="N29" i="98"/>
  <c r="N21" i="98"/>
  <c r="K19" i="98"/>
  <c r="K23" i="98"/>
  <c r="K28" i="98"/>
  <c r="O23" i="98"/>
  <c r="O20" i="98"/>
  <c r="O19" i="98"/>
  <c r="O27" i="98"/>
  <c r="M19" i="98"/>
  <c r="M27" i="98"/>
  <c r="M25" i="98"/>
  <c r="J26" i="98"/>
  <c r="J22" i="98"/>
  <c r="J21" i="98"/>
  <c r="Q30" i="30"/>
  <c r="P5" i="98" s="1"/>
  <c r="O15" i="14"/>
  <c r="O27" i="14" s="1"/>
  <c r="M30" i="30"/>
  <c r="L10" i="98" s="1"/>
  <c r="K15" i="14"/>
  <c r="K29" i="14" s="1"/>
  <c r="H101" i="84"/>
  <c r="I15" i="14"/>
  <c r="K30" i="30"/>
  <c r="R30" i="30"/>
  <c r="P15" i="14"/>
  <c r="I101" i="84"/>
  <c r="K101" i="84"/>
  <c r="N101" i="85"/>
  <c r="I101" i="85"/>
  <c r="J101" i="85"/>
  <c r="L101" i="85"/>
  <c r="M15" i="14"/>
  <c r="O30" i="30"/>
  <c r="J15" i="14"/>
  <c r="L30" i="30"/>
  <c r="N15" i="14"/>
  <c r="P30" i="30"/>
  <c r="J30" i="30"/>
  <c r="H15" i="14"/>
  <c r="J101" i="84"/>
  <c r="L101" i="84"/>
  <c r="M101" i="84"/>
  <c r="M101" i="85"/>
  <c r="N30" i="30"/>
  <c r="L15" i="14"/>
  <c r="O101" i="85"/>
  <c r="N101" i="84"/>
  <c r="O101" i="84"/>
  <c r="S28" i="30"/>
  <c r="D14" i="76"/>
  <c r="G14" i="74"/>
  <c r="F14" i="74"/>
  <c r="E14" i="76"/>
  <c r="G14" i="76"/>
  <c r="F14" i="76"/>
  <c r="F14" i="77"/>
  <c r="E29" i="47"/>
  <c r="E29" i="96"/>
  <c r="F13" i="77"/>
  <c r="E13" i="76"/>
  <c r="D13" i="76"/>
  <c r="G13" i="76"/>
  <c r="E61" i="57"/>
  <c r="E61" i="56"/>
  <c r="E63" i="56" s="1"/>
  <c r="E63" i="94"/>
  <c r="U61" i="94"/>
  <c r="U63" i="94" s="1"/>
  <c r="E28" i="23"/>
  <c r="V61" i="94"/>
  <c r="V28" i="94" s="1"/>
  <c r="X61" i="94"/>
  <c r="X28" i="94" s="1"/>
  <c r="X30" i="94" s="1"/>
  <c r="Y61" i="94"/>
  <c r="Y28" i="94" s="1"/>
  <c r="E28" i="94"/>
  <c r="E61" i="24"/>
  <c r="H94" i="30"/>
  <c r="F18" i="14"/>
  <c r="E17" i="14"/>
  <c r="D17" i="14"/>
  <c r="G17" i="14"/>
  <c r="G18" i="14"/>
  <c r="I63" i="30"/>
  <c r="G16" i="14"/>
  <c r="E125" i="30"/>
  <c r="C18" i="14"/>
  <c r="E94" i="30"/>
  <c r="C17" i="14"/>
  <c r="H63" i="30"/>
  <c r="F16" i="14"/>
  <c r="U57" i="56"/>
  <c r="T24" i="23"/>
  <c r="T57" i="23"/>
  <c r="U57" i="23"/>
  <c r="T70" i="56"/>
  <c r="T70" i="23"/>
  <c r="U70" i="23"/>
  <c r="U39" i="23"/>
  <c r="T55" i="56"/>
  <c r="U55" i="23"/>
  <c r="T89" i="23"/>
  <c r="U89" i="23"/>
  <c r="U101" i="57"/>
  <c r="T101" i="23"/>
  <c r="T26" i="23"/>
  <c r="T59" i="23"/>
  <c r="U59" i="23"/>
  <c r="T58" i="23"/>
  <c r="U58" i="23"/>
  <c r="T121" i="23"/>
  <c r="U121" i="23"/>
  <c r="U88" i="24"/>
  <c r="U88" i="56"/>
  <c r="U88" i="23"/>
  <c r="U88" i="57"/>
  <c r="T88" i="23"/>
  <c r="U120" i="23"/>
  <c r="U117" i="23"/>
  <c r="T117" i="23"/>
  <c r="U90" i="56"/>
  <c r="T90" i="23"/>
  <c r="U90" i="23"/>
  <c r="U119" i="29"/>
  <c r="U119" i="23"/>
  <c r="T86" i="41"/>
  <c r="T86" i="23"/>
  <c r="T86" i="57"/>
  <c r="F99" i="85" l="1"/>
  <c r="F100" i="85"/>
  <c r="F92" i="85"/>
  <c r="F96" i="85"/>
  <c r="F93" i="85"/>
  <c r="F91" i="85"/>
  <c r="F94" i="85"/>
  <c r="F95" i="85"/>
  <c r="F88" i="85"/>
  <c r="F97" i="85"/>
  <c r="F89" i="85"/>
  <c r="F98" i="85"/>
  <c r="F90" i="85"/>
  <c r="D93" i="84"/>
  <c r="D94" i="84"/>
  <c r="D97" i="84"/>
  <c r="D92" i="84"/>
  <c r="D95" i="84"/>
  <c r="D89" i="84"/>
  <c r="D96" i="84"/>
  <c r="D88" i="84"/>
  <c r="D98" i="84"/>
  <c r="D90" i="84"/>
  <c r="D100" i="84"/>
  <c r="D99" i="84"/>
  <c r="D91" i="84"/>
  <c r="E94" i="84"/>
  <c r="E90" i="84"/>
  <c r="E95" i="84"/>
  <c r="E98" i="84"/>
  <c r="E96" i="84"/>
  <c r="E88" i="84"/>
  <c r="E97" i="84"/>
  <c r="E89" i="84"/>
  <c r="E99" i="84"/>
  <c r="E91" i="84"/>
  <c r="E100" i="84"/>
  <c r="E92" i="84"/>
  <c r="E93" i="84"/>
  <c r="F96" i="84"/>
  <c r="F88" i="84"/>
  <c r="F97" i="84"/>
  <c r="F89" i="84"/>
  <c r="F98" i="84"/>
  <c r="F100" i="84"/>
  <c r="F92" i="84"/>
  <c r="G96" i="84"/>
  <c r="G88" i="84"/>
  <c r="G97" i="84"/>
  <c r="G89" i="84"/>
  <c r="G100" i="84"/>
  <c r="G98" i="84"/>
  <c r="G90" i="84"/>
  <c r="G92" i="84"/>
  <c r="G99" i="84"/>
  <c r="G91" i="84"/>
  <c r="G93" i="84"/>
  <c r="G95" i="84"/>
  <c r="G94" i="84"/>
  <c r="E29" i="20"/>
  <c r="E29" i="99"/>
  <c r="W61" i="23"/>
  <c r="W63" i="23" s="1"/>
  <c r="W92" i="23"/>
  <c r="W94" i="23" s="1"/>
  <c r="W123" i="23"/>
  <c r="W125" i="23" s="1"/>
  <c r="O30" i="14"/>
  <c r="L7" i="98"/>
  <c r="I24" i="98"/>
  <c r="I28" i="98"/>
  <c r="L28" i="98"/>
  <c r="I19" i="98"/>
  <c r="L13" i="98"/>
  <c r="L9" i="98"/>
  <c r="L3" i="98"/>
  <c r="P12" i="98"/>
  <c r="P44" i="98" s="1"/>
  <c r="P76" i="98" s="1"/>
  <c r="Q23" i="98"/>
  <c r="O33" i="14"/>
  <c r="O22" i="14"/>
  <c r="O28" i="14"/>
  <c r="L5" i="98"/>
  <c r="L6" i="98"/>
  <c r="L14" i="98"/>
  <c r="L12" i="98"/>
  <c r="L4" i="98"/>
  <c r="L8" i="98"/>
  <c r="P6" i="98"/>
  <c r="P38" i="98" s="1"/>
  <c r="P70" i="98" s="1"/>
  <c r="L11" i="98"/>
  <c r="P9" i="98"/>
  <c r="P41" i="98" s="1"/>
  <c r="P73" i="98" s="1"/>
  <c r="O29" i="14"/>
  <c r="O31" i="14"/>
  <c r="O26" i="14"/>
  <c r="O23" i="14"/>
  <c r="O24" i="14"/>
  <c r="O25" i="14"/>
  <c r="O32" i="14"/>
  <c r="O34" i="14"/>
  <c r="P11" i="98"/>
  <c r="P43" i="98" s="1"/>
  <c r="P75" i="98" s="1"/>
  <c r="P14" i="98"/>
  <c r="I27" i="98"/>
  <c r="P10" i="98"/>
  <c r="P42" i="98" s="1"/>
  <c r="P74" i="98" s="1"/>
  <c r="P4" i="98"/>
  <c r="P36" i="98" s="1"/>
  <c r="P68" i="98" s="1"/>
  <c r="P3" i="98"/>
  <c r="P35" i="98" s="1"/>
  <c r="P7" i="98"/>
  <c r="P39" i="98" s="1"/>
  <c r="P71" i="98" s="1"/>
  <c r="P8" i="98"/>
  <c r="P40" i="98" s="1"/>
  <c r="P72" i="98" s="1"/>
  <c r="P13" i="98"/>
  <c r="P45" i="98" s="1"/>
  <c r="P77" i="98" s="1"/>
  <c r="E29" i="56"/>
  <c r="I23" i="98"/>
  <c r="L20" i="98"/>
  <c r="L19" i="98"/>
  <c r="I29" i="98"/>
  <c r="Q19" i="98"/>
  <c r="K31" i="14"/>
  <c r="K26" i="14"/>
  <c r="Q25" i="98"/>
  <c r="L23" i="98"/>
  <c r="L24" i="98"/>
  <c r="I20" i="98"/>
  <c r="Q29" i="98"/>
  <c r="L22" i="98"/>
  <c r="Q27" i="98"/>
  <c r="L25" i="98"/>
  <c r="L29" i="98"/>
  <c r="I26" i="98"/>
  <c r="Q20" i="98"/>
  <c r="I22" i="98"/>
  <c r="Q28" i="98"/>
  <c r="Q21" i="98"/>
  <c r="K28" i="14"/>
  <c r="K34" i="14"/>
  <c r="L27" i="98"/>
  <c r="K23" i="14"/>
  <c r="K25" i="14"/>
  <c r="K22" i="14"/>
  <c r="Q22" i="98"/>
  <c r="L21" i="98"/>
  <c r="K33" i="14"/>
  <c r="K101" i="85"/>
  <c r="K32" i="14"/>
  <c r="Q24" i="98"/>
  <c r="K24" i="14"/>
  <c r="K30" i="14"/>
  <c r="K27" i="14"/>
  <c r="I21" i="98"/>
  <c r="P101" i="84"/>
  <c r="Q26" i="98"/>
  <c r="P101" i="85"/>
  <c r="N27" i="14"/>
  <c r="N28" i="14"/>
  <c r="N25" i="14"/>
  <c r="N24" i="14"/>
  <c r="N31" i="14"/>
  <c r="N30" i="14"/>
  <c r="N26" i="14"/>
  <c r="N32" i="14"/>
  <c r="N29" i="14"/>
  <c r="N33" i="14"/>
  <c r="N22" i="14"/>
  <c r="N23" i="14"/>
  <c r="N34" i="14"/>
  <c r="I33" i="14"/>
  <c r="I26" i="14"/>
  <c r="I22" i="14"/>
  <c r="I28" i="14"/>
  <c r="I31" i="14"/>
  <c r="I24" i="14"/>
  <c r="I27" i="14"/>
  <c r="I32" i="14"/>
  <c r="I29" i="14"/>
  <c r="I25" i="14"/>
  <c r="I23" i="14"/>
  <c r="I30" i="14"/>
  <c r="I34" i="14"/>
  <c r="J30" i="98"/>
  <c r="J31" i="98" s="1"/>
  <c r="J101" i="91"/>
  <c r="L25" i="14"/>
  <c r="L34" i="14"/>
  <c r="L24" i="14"/>
  <c r="L31" i="14"/>
  <c r="L28" i="14"/>
  <c r="L30" i="14"/>
  <c r="L26" i="14"/>
  <c r="L33" i="14"/>
  <c r="L23" i="14"/>
  <c r="L32" i="14"/>
  <c r="L29" i="14"/>
  <c r="L27" i="14"/>
  <c r="L22" i="14"/>
  <c r="J30" i="14"/>
  <c r="J34" i="14"/>
  <c r="J31" i="14"/>
  <c r="J22" i="14"/>
  <c r="J33" i="14"/>
  <c r="J29" i="14"/>
  <c r="J27" i="14"/>
  <c r="J25" i="14"/>
  <c r="J28" i="14"/>
  <c r="J32" i="14"/>
  <c r="J23" i="14"/>
  <c r="J26" i="14"/>
  <c r="J24" i="14"/>
  <c r="I30" i="98"/>
  <c r="I101" i="91"/>
  <c r="H101" i="91"/>
  <c r="M4" i="98"/>
  <c r="M36" i="98" s="1"/>
  <c r="M68" i="98" s="1"/>
  <c r="M7" i="98"/>
  <c r="M39" i="98" s="1"/>
  <c r="M71" i="98" s="1"/>
  <c r="M3" i="98"/>
  <c r="M6" i="98"/>
  <c r="M38" i="98" s="1"/>
  <c r="M70" i="98" s="1"/>
  <c r="M12" i="98"/>
  <c r="M44" i="98" s="1"/>
  <c r="M76" i="98" s="1"/>
  <c r="M5" i="98"/>
  <c r="M37" i="98" s="1"/>
  <c r="M69" i="98" s="1"/>
  <c r="M14" i="98"/>
  <c r="M9" i="98"/>
  <c r="M41" i="98" s="1"/>
  <c r="M73" i="98" s="1"/>
  <c r="M10" i="98"/>
  <c r="M42" i="98" s="1"/>
  <c r="M74" i="98" s="1"/>
  <c r="M8" i="98"/>
  <c r="M40" i="98" s="1"/>
  <c r="M72" i="98" s="1"/>
  <c r="M13" i="98"/>
  <c r="M45" i="98" s="1"/>
  <c r="M77" i="98" s="1"/>
  <c r="M11" i="98"/>
  <c r="M43" i="98" s="1"/>
  <c r="M75" i="98" s="1"/>
  <c r="N14" i="98"/>
  <c r="N9" i="98"/>
  <c r="N41" i="98" s="1"/>
  <c r="N73" i="98" s="1"/>
  <c r="N12" i="98"/>
  <c r="N44" i="98" s="1"/>
  <c r="N76" i="98" s="1"/>
  <c r="N6" i="98"/>
  <c r="N38" i="98" s="1"/>
  <c r="N70" i="98" s="1"/>
  <c r="N3" i="98"/>
  <c r="N11" i="98"/>
  <c r="N43" i="98" s="1"/>
  <c r="N75" i="98" s="1"/>
  <c r="N10" i="98"/>
  <c r="N42" i="98" s="1"/>
  <c r="N74" i="98" s="1"/>
  <c r="N4" i="98"/>
  <c r="N36" i="98" s="1"/>
  <c r="N68" i="98" s="1"/>
  <c r="N13" i="98"/>
  <c r="N45" i="98" s="1"/>
  <c r="N77" i="98" s="1"/>
  <c r="N5" i="98"/>
  <c r="N37" i="98" s="1"/>
  <c r="N69" i="98" s="1"/>
  <c r="N7" i="98"/>
  <c r="N39" i="98" s="1"/>
  <c r="N71" i="98" s="1"/>
  <c r="N8" i="98"/>
  <c r="N40" i="98" s="1"/>
  <c r="N72" i="98" s="1"/>
  <c r="P37" i="98"/>
  <c r="P69" i="98" s="1"/>
  <c r="P101" i="91"/>
  <c r="K7" i="98"/>
  <c r="K39" i="98" s="1"/>
  <c r="K71" i="98" s="1"/>
  <c r="K11" i="98"/>
  <c r="K43" i="98" s="1"/>
  <c r="K75" i="98" s="1"/>
  <c r="K12" i="98"/>
  <c r="K44" i="98" s="1"/>
  <c r="K76" i="98" s="1"/>
  <c r="K9" i="98"/>
  <c r="K41" i="98" s="1"/>
  <c r="K73" i="98" s="1"/>
  <c r="K8" i="98"/>
  <c r="K40" i="98" s="1"/>
  <c r="K72" i="98" s="1"/>
  <c r="K13" i="98"/>
  <c r="K45" i="98" s="1"/>
  <c r="K77" i="98" s="1"/>
  <c r="K3" i="98"/>
  <c r="K4" i="98"/>
  <c r="K36" i="98" s="1"/>
  <c r="K68" i="98" s="1"/>
  <c r="K5" i="98"/>
  <c r="K37" i="98" s="1"/>
  <c r="K69" i="98" s="1"/>
  <c r="K10" i="98"/>
  <c r="K42" i="98" s="1"/>
  <c r="K74" i="98" s="1"/>
  <c r="K6" i="98"/>
  <c r="K38" i="98" s="1"/>
  <c r="K70" i="98" s="1"/>
  <c r="K14" i="98"/>
  <c r="M28" i="14"/>
  <c r="M30" i="14"/>
  <c r="M24" i="14"/>
  <c r="M29" i="14"/>
  <c r="M25" i="14"/>
  <c r="M34" i="14"/>
  <c r="M32" i="14"/>
  <c r="M31" i="14"/>
  <c r="M26" i="14"/>
  <c r="M33" i="14"/>
  <c r="M22" i="14"/>
  <c r="M27" i="14"/>
  <c r="M23" i="14"/>
  <c r="M30" i="98"/>
  <c r="M31" i="98" s="1"/>
  <c r="M101" i="91"/>
  <c r="N101" i="91"/>
  <c r="N30" i="98"/>
  <c r="N31" i="98" s="1"/>
  <c r="H23" i="14"/>
  <c r="H25" i="14"/>
  <c r="H24" i="14"/>
  <c r="H28" i="14"/>
  <c r="H30" i="14"/>
  <c r="H27" i="14"/>
  <c r="H34" i="14"/>
  <c r="H31" i="14"/>
  <c r="H32" i="14"/>
  <c r="H26" i="14"/>
  <c r="H33" i="14"/>
  <c r="H22" i="14"/>
  <c r="H29" i="14"/>
  <c r="P29" i="14"/>
  <c r="P31" i="14"/>
  <c r="P26" i="14"/>
  <c r="P34" i="14"/>
  <c r="P32" i="14"/>
  <c r="P30" i="14"/>
  <c r="P24" i="14"/>
  <c r="P27" i="14"/>
  <c r="P25" i="14"/>
  <c r="P23" i="14"/>
  <c r="P22" i="14"/>
  <c r="P33" i="14"/>
  <c r="P28" i="14"/>
  <c r="L26" i="98"/>
  <c r="I9" i="98"/>
  <c r="I7" i="98"/>
  <c r="I3" i="98"/>
  <c r="I13" i="98"/>
  <c r="I11" i="98"/>
  <c r="I4" i="98"/>
  <c r="I12" i="98"/>
  <c r="I8" i="98"/>
  <c r="I6" i="98"/>
  <c r="I5" i="98"/>
  <c r="I10" i="98"/>
  <c r="I14" i="98"/>
  <c r="L101" i="91"/>
  <c r="L30" i="98"/>
  <c r="P30" i="98"/>
  <c r="Q10" i="98"/>
  <c r="Q4" i="98"/>
  <c r="Q7" i="98"/>
  <c r="Q3" i="98"/>
  <c r="Q5" i="98"/>
  <c r="Q8" i="98"/>
  <c r="Q12" i="98"/>
  <c r="Q6" i="98"/>
  <c r="Q11" i="98"/>
  <c r="Q13" i="98"/>
  <c r="Q9" i="98"/>
  <c r="K101" i="91"/>
  <c r="K30" i="98"/>
  <c r="K31" i="98" s="1"/>
  <c r="I25" i="98"/>
  <c r="O7" i="98"/>
  <c r="O39" i="98" s="1"/>
  <c r="O71" i="98" s="1"/>
  <c r="O3" i="98"/>
  <c r="O6" i="98"/>
  <c r="O38" i="98" s="1"/>
  <c r="O70" i="98" s="1"/>
  <c r="O13" i="98"/>
  <c r="O45" i="98" s="1"/>
  <c r="O77" i="98" s="1"/>
  <c r="O12" i="98"/>
  <c r="O44" i="98" s="1"/>
  <c r="O76" i="98" s="1"/>
  <c r="O14" i="98"/>
  <c r="O9" i="98"/>
  <c r="O41" i="98" s="1"/>
  <c r="O73" i="98" s="1"/>
  <c r="O10" i="98"/>
  <c r="O42" i="98" s="1"/>
  <c r="O74" i="98" s="1"/>
  <c r="O11" i="98"/>
  <c r="O43" i="98" s="1"/>
  <c r="O75" i="98" s="1"/>
  <c r="O4" i="98"/>
  <c r="O36" i="98" s="1"/>
  <c r="O68" i="98" s="1"/>
  <c r="O8" i="98"/>
  <c r="O40" i="98" s="1"/>
  <c r="O72" i="98" s="1"/>
  <c r="O5" i="98"/>
  <c r="O37" i="98" s="1"/>
  <c r="O69" i="98" s="1"/>
  <c r="O30" i="98"/>
  <c r="O31" i="98" s="1"/>
  <c r="O101" i="91"/>
  <c r="J4" i="98"/>
  <c r="J36" i="98" s="1"/>
  <c r="J68" i="98" s="1"/>
  <c r="J7" i="98"/>
  <c r="J39" i="98" s="1"/>
  <c r="J71" i="98" s="1"/>
  <c r="J10" i="98"/>
  <c r="J42" i="98" s="1"/>
  <c r="J74" i="98" s="1"/>
  <c r="J6" i="98"/>
  <c r="J38" i="98" s="1"/>
  <c r="J70" i="98" s="1"/>
  <c r="J14" i="98"/>
  <c r="J12" i="98"/>
  <c r="J44" i="98" s="1"/>
  <c r="J76" i="98" s="1"/>
  <c r="J9" i="98"/>
  <c r="J41" i="98" s="1"/>
  <c r="J73" i="98" s="1"/>
  <c r="J11" i="98"/>
  <c r="J43" i="98" s="1"/>
  <c r="J75" i="98" s="1"/>
  <c r="J8" i="98"/>
  <c r="J40" i="98" s="1"/>
  <c r="J72" i="98" s="1"/>
  <c r="J5" i="98"/>
  <c r="J37" i="98" s="1"/>
  <c r="J69" i="98" s="1"/>
  <c r="J3" i="98"/>
  <c r="J13" i="98"/>
  <c r="J45" i="98" s="1"/>
  <c r="J77" i="98" s="1"/>
  <c r="R28" i="98"/>
  <c r="R26" i="98"/>
  <c r="R20" i="98"/>
  <c r="R27" i="98"/>
  <c r="R22" i="98"/>
  <c r="R19" i="98"/>
  <c r="R29" i="98"/>
  <c r="R23" i="98"/>
  <c r="R21" i="98"/>
  <c r="R24" i="98"/>
  <c r="R25" i="98"/>
  <c r="R30" i="98"/>
  <c r="Q30" i="98"/>
  <c r="Q101" i="85"/>
  <c r="S30" i="30"/>
  <c r="Q15" i="14"/>
  <c r="E29" i="24"/>
  <c r="E29" i="57"/>
  <c r="E63" i="57"/>
  <c r="E29" i="23"/>
  <c r="E30" i="23" s="1"/>
  <c r="U29" i="96"/>
  <c r="U30" i="96" s="1"/>
  <c r="T29" i="96"/>
  <c r="T30" i="96" s="1"/>
  <c r="B4" i="97" s="1"/>
  <c r="E30" i="96"/>
  <c r="C13" i="76"/>
  <c r="C13" i="77"/>
  <c r="G13" i="74"/>
  <c r="G93" i="91" s="1"/>
  <c r="F13" i="74"/>
  <c r="F99" i="91" s="1"/>
  <c r="F13" i="76"/>
  <c r="F95" i="84" s="1"/>
  <c r="E63" i="24"/>
  <c r="E28" i="24"/>
  <c r="U28" i="94"/>
  <c r="U30" i="94" s="1"/>
  <c r="E30" i="94"/>
  <c r="Y30" i="94"/>
  <c r="Y63" i="94"/>
  <c r="X63" i="94"/>
  <c r="E61" i="29"/>
  <c r="V63" i="94"/>
  <c r="V30" i="94"/>
  <c r="X61" i="23"/>
  <c r="Y61" i="23"/>
  <c r="G10" i="14"/>
  <c r="U121" i="29"/>
  <c r="T121" i="56"/>
  <c r="T58" i="56"/>
  <c r="U58" i="56"/>
  <c r="U119" i="57"/>
  <c r="T119" i="57"/>
  <c r="T120" i="56"/>
  <c r="U120" i="56"/>
  <c r="U25" i="23"/>
  <c r="T25" i="23"/>
  <c r="U59" i="29"/>
  <c r="T59" i="56"/>
  <c r="U59" i="56"/>
  <c r="U123" i="23"/>
  <c r="U125" i="23" s="1"/>
  <c r="T123" i="23"/>
  <c r="U55" i="57"/>
  <c r="T55" i="57"/>
  <c r="U86" i="41"/>
  <c r="T70" i="41"/>
  <c r="U70" i="24"/>
  <c r="T70" i="24"/>
  <c r="T90" i="24"/>
  <c r="U90" i="24"/>
  <c r="T117" i="29"/>
  <c r="T117" i="56"/>
  <c r="T120" i="57"/>
  <c r="U120" i="57"/>
  <c r="U119" i="24"/>
  <c r="U59" i="57"/>
  <c r="T59" i="57"/>
  <c r="T123" i="24"/>
  <c r="U101" i="24"/>
  <c r="T101" i="24"/>
  <c r="T89" i="24"/>
  <c r="U89" i="24"/>
  <c r="T61" i="23"/>
  <c r="U61" i="23"/>
  <c r="U63" i="23" s="1"/>
  <c r="U70" i="56"/>
  <c r="V61" i="23"/>
  <c r="U59" i="24"/>
  <c r="T59" i="24"/>
  <c r="T101" i="56"/>
  <c r="U101" i="56"/>
  <c r="T89" i="56"/>
  <c r="U55" i="56"/>
  <c r="U28" i="23"/>
  <c r="T6" i="23"/>
  <c r="U6" i="23"/>
  <c r="U86" i="24"/>
  <c r="T57" i="56"/>
  <c r="U26" i="23"/>
  <c r="T89" i="57"/>
  <c r="U89" i="57"/>
  <c r="U22" i="23"/>
  <c r="T22" i="23"/>
  <c r="U39" i="56"/>
  <c r="T39" i="56"/>
  <c r="T101" i="57"/>
  <c r="T57" i="24"/>
  <c r="U57" i="24"/>
  <c r="U117" i="57"/>
  <c r="T117" i="57"/>
  <c r="T55" i="24"/>
  <c r="U55" i="24"/>
  <c r="U89" i="56"/>
  <c r="T39" i="24"/>
  <c r="U39" i="24"/>
  <c r="T88" i="57"/>
  <c r="U86" i="56"/>
  <c r="T86" i="56"/>
  <c r="U90" i="57"/>
  <c r="T90" i="57"/>
  <c r="U117" i="24"/>
  <c r="T88" i="56"/>
  <c r="U121" i="24"/>
  <c r="T121" i="24"/>
  <c r="T58" i="24"/>
  <c r="U58" i="24"/>
  <c r="V123" i="23"/>
  <c r="V125" i="23" s="1"/>
  <c r="X123" i="23"/>
  <c r="X125" i="23" s="1"/>
  <c r="Y123" i="23"/>
  <c r="Y125" i="23" s="1"/>
  <c r="T70" i="57"/>
  <c r="U70" i="57"/>
  <c r="T119" i="56"/>
  <c r="U88" i="41"/>
  <c r="T88" i="24"/>
  <c r="T86" i="24"/>
  <c r="U117" i="56"/>
  <c r="X92" i="23"/>
  <c r="X94" i="23" s="1"/>
  <c r="V92" i="23"/>
  <c r="V94" i="23" s="1"/>
  <c r="Y92" i="23"/>
  <c r="Y94" i="23" s="1"/>
  <c r="U121" i="56"/>
  <c r="U119" i="56"/>
  <c r="T57" i="57"/>
  <c r="U57" i="57"/>
  <c r="T90" i="56"/>
  <c r="T120" i="24"/>
  <c r="U120" i="24"/>
  <c r="T121" i="57"/>
  <c r="U121" i="57"/>
  <c r="T58" i="57"/>
  <c r="U58" i="57"/>
  <c r="U86" i="57"/>
  <c r="T39" i="57"/>
  <c r="U39" i="57"/>
  <c r="T119" i="24"/>
  <c r="U92" i="23"/>
  <c r="U94" i="23" s="1"/>
  <c r="T92" i="23"/>
  <c r="T117" i="24"/>
  <c r="T119" i="29"/>
  <c r="U24" i="23"/>
  <c r="B27" i="35"/>
  <c r="B26" i="35"/>
  <c r="B25" i="35"/>
  <c r="B24" i="35"/>
  <c r="B22" i="35"/>
  <c r="B21" i="35"/>
  <c r="B20" i="35"/>
  <c r="B19" i="35"/>
  <c r="D18" i="35"/>
  <c r="B15" i="35"/>
  <c r="B11" i="35"/>
  <c r="B10" i="35"/>
  <c r="B7" i="35"/>
  <c r="B6" i="35"/>
  <c r="B5" i="35"/>
  <c r="B3" i="35"/>
  <c r="C98" i="85" l="1"/>
  <c r="C95" i="85"/>
  <c r="C97" i="85"/>
  <c r="C90" i="85"/>
  <c r="C91" i="85"/>
  <c r="C100" i="85"/>
  <c r="C99" i="85"/>
  <c r="C89" i="85"/>
  <c r="C92" i="85"/>
  <c r="C93" i="85"/>
  <c r="C88" i="85"/>
  <c r="C96" i="85"/>
  <c r="C94" i="85"/>
  <c r="G92" i="91"/>
  <c r="H22" i="98" s="1"/>
  <c r="F94" i="84"/>
  <c r="F91" i="84"/>
  <c r="G88" i="91"/>
  <c r="G91" i="91"/>
  <c r="F90" i="91"/>
  <c r="F93" i="84"/>
  <c r="F99" i="84"/>
  <c r="F93" i="91"/>
  <c r="F90" i="84"/>
  <c r="C93" i="84"/>
  <c r="C98" i="84"/>
  <c r="C94" i="84"/>
  <c r="C90" i="84"/>
  <c r="C91" i="84"/>
  <c r="C95" i="84"/>
  <c r="C96" i="84"/>
  <c r="C100" i="84"/>
  <c r="C97" i="84"/>
  <c r="C99" i="84"/>
  <c r="C92" i="84"/>
  <c r="C89" i="84"/>
  <c r="C88" i="84"/>
  <c r="G99" i="91"/>
  <c r="H29" i="98" s="1"/>
  <c r="G96" i="91"/>
  <c r="H26" i="98" s="1"/>
  <c r="G100" i="91"/>
  <c r="F98" i="91"/>
  <c r="G98" i="91"/>
  <c r="H28" i="98" s="1"/>
  <c r="F88" i="91"/>
  <c r="F92" i="91"/>
  <c r="G95" i="91"/>
  <c r="H25" i="98" s="1"/>
  <c r="F96" i="91"/>
  <c r="F100" i="91"/>
  <c r="G94" i="91"/>
  <c r="F97" i="91"/>
  <c r="F89" i="91"/>
  <c r="G89" i="91"/>
  <c r="H19" i="98" s="1"/>
  <c r="G90" i="91"/>
  <c r="H20" i="98" s="1"/>
  <c r="F95" i="91"/>
  <c r="F91" i="91"/>
  <c r="G97" i="91"/>
  <c r="F94" i="91"/>
  <c r="T29" i="99"/>
  <c r="U29" i="99"/>
  <c r="U30" i="99" s="1"/>
  <c r="E30" i="99"/>
  <c r="W28" i="23"/>
  <c r="L39" i="98"/>
  <c r="L71" i="98" s="1"/>
  <c r="L36" i="98"/>
  <c r="L68" i="98" s="1"/>
  <c r="F10" i="14"/>
  <c r="H24" i="98"/>
  <c r="H30" i="98"/>
  <c r="H21" i="98"/>
  <c r="H27" i="98"/>
  <c r="H23" i="98"/>
  <c r="Q39" i="98"/>
  <c r="Q71" i="98" s="1"/>
  <c r="I44" i="98"/>
  <c r="I76" i="98" s="1"/>
  <c r="I40" i="98"/>
  <c r="I72" i="98" s="1"/>
  <c r="L44" i="98"/>
  <c r="L76" i="98" s="1"/>
  <c r="I35" i="98"/>
  <c r="I67" i="98" s="1"/>
  <c r="L38" i="98"/>
  <c r="L70" i="98" s="1"/>
  <c r="L41" i="98"/>
  <c r="L73" i="98" s="1"/>
  <c r="P46" i="98"/>
  <c r="P78" i="98" s="1"/>
  <c r="L46" i="98"/>
  <c r="L78" i="98" s="1"/>
  <c r="L35" i="98"/>
  <c r="L67" i="98" s="1"/>
  <c r="L45" i="98"/>
  <c r="L77" i="98" s="1"/>
  <c r="L15" i="98"/>
  <c r="L37" i="98"/>
  <c r="L69" i="98" s="1"/>
  <c r="L43" i="98"/>
  <c r="L75" i="98" s="1"/>
  <c r="L40" i="98"/>
  <c r="L72" i="98" s="1"/>
  <c r="I36" i="98"/>
  <c r="I68" i="98" s="1"/>
  <c r="O35" i="14"/>
  <c r="I43" i="98"/>
  <c r="I75" i="98" s="1"/>
  <c r="Q35" i="98"/>
  <c r="Q67" i="98" s="1"/>
  <c r="Q44" i="98"/>
  <c r="Q76" i="98" s="1"/>
  <c r="P15" i="98"/>
  <c r="I39" i="98"/>
  <c r="I71" i="98" s="1"/>
  <c r="J46" i="98"/>
  <c r="J78" i="98" s="1"/>
  <c r="I45" i="98"/>
  <c r="I77" i="98" s="1"/>
  <c r="Q45" i="98"/>
  <c r="Q77" i="98" s="1"/>
  <c r="I38" i="98"/>
  <c r="I70" i="98" s="1"/>
  <c r="Q41" i="98"/>
  <c r="Q73" i="98" s="1"/>
  <c r="Q43" i="98"/>
  <c r="Q75" i="98" s="1"/>
  <c r="Q38" i="98"/>
  <c r="Q70" i="98" s="1"/>
  <c r="Q36" i="98"/>
  <c r="Q68" i="98" s="1"/>
  <c r="I42" i="98"/>
  <c r="I74" i="98" s="1"/>
  <c r="L92" i="98"/>
  <c r="L31" i="98"/>
  <c r="Q40" i="98"/>
  <c r="Q72" i="98" s="1"/>
  <c r="Q37" i="98"/>
  <c r="Q69" i="98" s="1"/>
  <c r="K46" i="98"/>
  <c r="K78" i="98" s="1"/>
  <c r="M46" i="98"/>
  <c r="M78" i="98" s="1"/>
  <c r="N92" i="98"/>
  <c r="O46" i="98"/>
  <c r="O78" i="98" s="1"/>
  <c r="M92" i="98"/>
  <c r="I37" i="98"/>
  <c r="I69" i="98" s="1"/>
  <c r="K35" i="14"/>
  <c r="L42" i="98"/>
  <c r="L74" i="98" s="1"/>
  <c r="J92" i="98"/>
  <c r="J35" i="14"/>
  <c r="P35" i="14"/>
  <c r="I92" i="98"/>
  <c r="K92" i="98"/>
  <c r="P92" i="98"/>
  <c r="I15" i="98"/>
  <c r="I46" i="98"/>
  <c r="I78" i="98" s="1"/>
  <c r="M35" i="14"/>
  <c r="N46" i="98"/>
  <c r="N78" i="98" s="1"/>
  <c r="Q42" i="98"/>
  <c r="Q74" i="98" s="1"/>
  <c r="P31" i="98"/>
  <c r="M35" i="98"/>
  <c r="M15" i="98"/>
  <c r="M83" i="98" s="1"/>
  <c r="M85" i="98" s="1"/>
  <c r="I31" i="98"/>
  <c r="L35" i="14"/>
  <c r="I41" i="98"/>
  <c r="I73" i="98" s="1"/>
  <c r="K35" i="98"/>
  <c r="K15" i="98"/>
  <c r="K83" i="98" s="1"/>
  <c r="K85" i="98" s="1"/>
  <c r="O92" i="98"/>
  <c r="J35" i="98"/>
  <c r="J15" i="98"/>
  <c r="J83" i="98" s="1"/>
  <c r="J85" i="98" s="1"/>
  <c r="O35" i="98"/>
  <c r="O15" i="98"/>
  <c r="O83" i="98" s="1"/>
  <c r="O85" i="98" s="1"/>
  <c r="H35" i="14"/>
  <c r="N35" i="98"/>
  <c r="N15" i="98"/>
  <c r="N83" i="98" s="1"/>
  <c r="N85" i="98" s="1"/>
  <c r="I35" i="14"/>
  <c r="N35" i="14"/>
  <c r="P67" i="98"/>
  <c r="R6" i="98"/>
  <c r="R38" i="98" s="1"/>
  <c r="R70" i="98" s="1"/>
  <c r="R10" i="98"/>
  <c r="R42" i="98" s="1"/>
  <c r="R74" i="98" s="1"/>
  <c r="R12" i="98"/>
  <c r="R44" i="98" s="1"/>
  <c r="R76" i="98" s="1"/>
  <c r="R5" i="98"/>
  <c r="R37" i="98" s="1"/>
  <c r="R69" i="98" s="1"/>
  <c r="R9" i="98"/>
  <c r="R41" i="98" s="1"/>
  <c r="R73" i="98" s="1"/>
  <c r="R13" i="98"/>
  <c r="R45" i="98" s="1"/>
  <c r="R77" i="98" s="1"/>
  <c r="R14" i="98"/>
  <c r="R46" i="98" s="1"/>
  <c r="R78" i="98" s="1"/>
  <c r="R8" i="98"/>
  <c r="R40" i="98" s="1"/>
  <c r="R72" i="98" s="1"/>
  <c r="R4" i="98"/>
  <c r="R36" i="98" s="1"/>
  <c r="R68" i="98" s="1"/>
  <c r="R3" i="98"/>
  <c r="R35" i="98" s="1"/>
  <c r="R67" i="98" s="1"/>
  <c r="R7" i="98"/>
  <c r="R39" i="98" s="1"/>
  <c r="R71" i="98" s="1"/>
  <c r="R11" i="98"/>
  <c r="R43" i="98" s="1"/>
  <c r="R75" i="98" s="1"/>
  <c r="Q14" i="98"/>
  <c r="Q15" i="98" s="1"/>
  <c r="Q31" i="98"/>
  <c r="Q101" i="91"/>
  <c r="D101" i="84"/>
  <c r="G101" i="84"/>
  <c r="F101" i="85"/>
  <c r="E101" i="84"/>
  <c r="G101" i="85"/>
  <c r="T29" i="23"/>
  <c r="W29" i="23" s="1"/>
  <c r="U29" i="23"/>
  <c r="U30" i="23" s="1"/>
  <c r="V28" i="23"/>
  <c r="X63" i="23"/>
  <c r="X28" i="23"/>
  <c r="Y63" i="23"/>
  <c r="Y28" i="23"/>
  <c r="T92" i="56"/>
  <c r="U92" i="56"/>
  <c r="U94" i="56" s="1"/>
  <c r="U61" i="56"/>
  <c r="U63" i="56" s="1"/>
  <c r="U92" i="24"/>
  <c r="U94" i="24" s="1"/>
  <c r="T92" i="24"/>
  <c r="U117" i="29"/>
  <c r="U101" i="29"/>
  <c r="T101" i="29"/>
  <c r="T121" i="29"/>
  <c r="T61" i="24"/>
  <c r="T61" i="56"/>
  <c r="U61" i="24"/>
  <c r="U63" i="24" s="1"/>
  <c r="U90" i="29"/>
  <c r="T90" i="29"/>
  <c r="U89" i="29"/>
  <c r="T89" i="29"/>
  <c r="U89" i="41"/>
  <c r="T89" i="41"/>
  <c r="U70" i="41"/>
  <c r="U57" i="29"/>
  <c r="T57" i="29"/>
  <c r="T28" i="23"/>
  <c r="U61" i="57"/>
  <c r="U63" i="57" s="1"/>
  <c r="U86" i="29"/>
  <c r="T86" i="29"/>
  <c r="T123" i="57"/>
  <c r="U55" i="29"/>
  <c r="T55" i="29"/>
  <c r="U123" i="24"/>
  <c r="U125" i="24" s="1"/>
  <c r="T59" i="29"/>
  <c r="U120" i="29"/>
  <c r="T120" i="29"/>
  <c r="T61" i="57"/>
  <c r="U123" i="57"/>
  <c r="U125" i="57" s="1"/>
  <c r="T123" i="56"/>
  <c r="U123" i="56"/>
  <c r="U125" i="56" s="1"/>
  <c r="V63" i="23"/>
  <c r="U70" i="29"/>
  <c r="T70" i="29"/>
  <c r="T90" i="41"/>
  <c r="U90" i="41"/>
  <c r="U92" i="57"/>
  <c r="U94" i="57" s="1"/>
  <c r="T92" i="57"/>
  <c r="T88" i="41"/>
  <c r="U39" i="29"/>
  <c r="T39" i="29"/>
  <c r="U58" i="29"/>
  <c r="T58" i="29"/>
  <c r="T88" i="29"/>
  <c r="U88" i="29"/>
  <c r="G28" i="47"/>
  <c r="H28" i="47"/>
  <c r="F28" i="47"/>
  <c r="W30" i="23" l="1"/>
  <c r="P47" i="98"/>
  <c r="P79" i="98"/>
  <c r="L83" i="98"/>
  <c r="L85" i="98" s="1"/>
  <c r="L91" i="98" s="1"/>
  <c r="L93" i="98" s="1"/>
  <c r="P83" i="98"/>
  <c r="P85" i="98" s="1"/>
  <c r="P91" i="98" s="1"/>
  <c r="P93" i="98" s="1"/>
  <c r="L79" i="98"/>
  <c r="L47" i="98"/>
  <c r="I47" i="98"/>
  <c r="N91" i="98"/>
  <c r="N93" i="98" s="1"/>
  <c r="N87" i="98"/>
  <c r="J87" i="98"/>
  <c r="J91" i="98"/>
  <c r="J93" i="98" s="1"/>
  <c r="N67" i="98"/>
  <c r="N79" i="98" s="1"/>
  <c r="N47" i="98"/>
  <c r="M87" i="98"/>
  <c r="M91" i="98"/>
  <c r="M93" i="98" s="1"/>
  <c r="K87" i="98"/>
  <c r="K91" i="98"/>
  <c r="K93" i="98" s="1"/>
  <c r="M67" i="98"/>
  <c r="M79" i="98" s="1"/>
  <c r="M47" i="98"/>
  <c r="I79" i="98"/>
  <c r="J67" i="98"/>
  <c r="J79" i="98" s="1"/>
  <c r="J47" i="98"/>
  <c r="O87" i="98"/>
  <c r="O91" i="98"/>
  <c r="O93" i="98" s="1"/>
  <c r="K67" i="98"/>
  <c r="K79" i="98" s="1"/>
  <c r="K47" i="98"/>
  <c r="I83" i="98"/>
  <c r="I85" i="98" s="1"/>
  <c r="O67" i="98"/>
  <c r="O79" i="98" s="1"/>
  <c r="O47" i="98"/>
  <c r="G19" i="98"/>
  <c r="G25" i="98"/>
  <c r="G20" i="98"/>
  <c r="G23" i="98"/>
  <c r="G22" i="98"/>
  <c r="G26" i="98"/>
  <c r="G29" i="98"/>
  <c r="G21" i="98"/>
  <c r="G27" i="98"/>
  <c r="G24" i="98"/>
  <c r="G28" i="98"/>
  <c r="G30" i="98"/>
  <c r="Q46" i="98"/>
  <c r="Q47" i="98" s="1"/>
  <c r="Q83" i="98"/>
  <c r="Q85" i="98" s="1"/>
  <c r="Q101" i="84"/>
  <c r="H101" i="85"/>
  <c r="F101" i="84"/>
  <c r="C101" i="84"/>
  <c r="C101" i="85"/>
  <c r="F101" i="91"/>
  <c r="G101" i="91"/>
  <c r="V29" i="23"/>
  <c r="V30" i="23" s="1"/>
  <c r="X29" i="23"/>
  <c r="X30" i="23" s="1"/>
  <c r="Y29" i="23"/>
  <c r="Y30" i="23" s="1"/>
  <c r="T70" i="30"/>
  <c r="T123" i="29"/>
  <c r="U123" i="29"/>
  <c r="U88" i="30"/>
  <c r="U70" i="30"/>
  <c r="T88" i="30"/>
  <c r="U92" i="30"/>
  <c r="U94" i="30" s="1"/>
  <c r="U90" i="30"/>
  <c r="T90" i="30"/>
  <c r="U89" i="30"/>
  <c r="T89" i="30"/>
  <c r="U86" i="30"/>
  <c r="T86" i="30"/>
  <c r="U61" i="29"/>
  <c r="T61" i="29"/>
  <c r="T92" i="29"/>
  <c r="T94" i="29" s="1"/>
  <c r="U92" i="29"/>
  <c r="U94" i="29" s="1"/>
  <c r="T92" i="41"/>
  <c r="T94" i="41" s="1"/>
  <c r="U92" i="41"/>
  <c r="U94" i="41" s="1"/>
  <c r="L87" i="98" l="1"/>
  <c r="P87" i="98"/>
  <c r="I87" i="98"/>
  <c r="I91" i="98"/>
  <c r="I93" i="98" s="1"/>
  <c r="Q78" i="98"/>
  <c r="Q79" i="98" s="1"/>
  <c r="Q91" i="98"/>
  <c r="Q87" i="98"/>
  <c r="R31" i="98"/>
  <c r="T92" i="30"/>
  <c r="T94" i="30" s="1"/>
  <c r="E28" i="47" l="1"/>
  <c r="U26" i="47"/>
  <c r="T26" i="47"/>
  <c r="U25" i="47"/>
  <c r="T25" i="47"/>
  <c r="U24" i="47"/>
  <c r="T24" i="47"/>
  <c r="U22" i="47"/>
  <c r="T22" i="47"/>
  <c r="U19" i="47"/>
  <c r="T19" i="47"/>
  <c r="U18" i="47"/>
  <c r="T18" i="47"/>
  <c r="U15" i="47"/>
  <c r="T15" i="47"/>
  <c r="U14" i="47"/>
  <c r="T14" i="47"/>
  <c r="U11" i="47"/>
  <c r="T11" i="47"/>
  <c r="U7" i="47"/>
  <c r="T7" i="47"/>
  <c r="U6" i="47"/>
  <c r="T6" i="47"/>
  <c r="T21" i="47" l="1"/>
  <c r="U4" i="47"/>
  <c r="T10" i="47"/>
  <c r="U10" i="47"/>
  <c r="U21" i="47"/>
  <c r="T27" i="47"/>
  <c r="U27" i="47"/>
  <c r="U9" i="47"/>
  <c r="T5" i="47"/>
  <c r="U20" i="47"/>
  <c r="T20" i="47"/>
  <c r="U3" i="47"/>
  <c r="T3" i="47"/>
  <c r="T4" i="47"/>
  <c r="T9" i="47"/>
  <c r="U5" i="47"/>
  <c r="U26" i="56" l="1"/>
  <c r="T26" i="56"/>
  <c r="T28" i="47"/>
  <c r="U28" i="47"/>
  <c r="U27" i="56" l="1"/>
  <c r="T27" i="56"/>
  <c r="U24" i="20" l="1"/>
  <c r="T24" i="20"/>
  <c r="T24" i="56" l="1"/>
  <c r="U24" i="56"/>
  <c r="T27" i="57"/>
  <c r="U27" i="57"/>
  <c r="U24" i="57" l="1"/>
  <c r="T24" i="57"/>
  <c r="U27" i="20" l="1"/>
  <c r="U26" i="20"/>
  <c r="U25" i="20"/>
  <c r="U22" i="20"/>
  <c r="U21" i="20"/>
  <c r="U20" i="20"/>
  <c r="U19" i="20"/>
  <c r="U18" i="20"/>
  <c r="U15" i="20"/>
  <c r="U14" i="20"/>
  <c r="U11" i="20"/>
  <c r="U10" i="20"/>
  <c r="U9" i="20"/>
  <c r="U7" i="20"/>
  <c r="U6" i="20"/>
  <c r="U5" i="20"/>
  <c r="U4" i="20"/>
  <c r="U3" i="20"/>
  <c r="T27" i="20"/>
  <c r="T26" i="20"/>
  <c r="T25" i="20"/>
  <c r="T22" i="20"/>
  <c r="T21" i="20"/>
  <c r="T20" i="20"/>
  <c r="T19" i="20"/>
  <c r="T18" i="20"/>
  <c r="T15" i="20"/>
  <c r="T14" i="20"/>
  <c r="T11" i="20"/>
  <c r="T10" i="20"/>
  <c r="T9" i="20"/>
  <c r="T7" i="20"/>
  <c r="T6" i="20"/>
  <c r="T5" i="20"/>
  <c r="T4" i="20"/>
  <c r="T3" i="20"/>
  <c r="U28" i="20" l="1"/>
  <c r="T28" i="20"/>
  <c r="I28" i="56" l="1"/>
  <c r="G28" i="56"/>
  <c r="F28" i="56"/>
  <c r="H28" i="56"/>
  <c r="U25" i="56"/>
  <c r="T25" i="56"/>
  <c r="T21" i="56"/>
  <c r="T5" i="56"/>
  <c r="U19" i="56"/>
  <c r="U11" i="56"/>
  <c r="T7" i="56"/>
  <c r="U3" i="56"/>
  <c r="T3" i="56"/>
  <c r="E28" i="56"/>
  <c r="U20" i="56"/>
  <c r="T20" i="56"/>
  <c r="U9" i="56"/>
  <c r="T9" i="29"/>
  <c r="T9" i="56"/>
  <c r="U21" i="56"/>
  <c r="T11" i="56"/>
  <c r="U7" i="56"/>
  <c r="U5" i="56"/>
  <c r="T22" i="56"/>
  <c r="U22" i="56"/>
  <c r="T18" i="56"/>
  <c r="T10" i="56"/>
  <c r="U10" i="56"/>
  <c r="T19" i="56"/>
  <c r="U18" i="56"/>
  <c r="T6" i="56"/>
  <c r="U6" i="56"/>
  <c r="U4" i="56"/>
  <c r="T4" i="56"/>
  <c r="U22" i="24"/>
  <c r="T22" i="24"/>
  <c r="T20" i="24"/>
  <c r="T10" i="24"/>
  <c r="U6" i="24"/>
  <c r="U26" i="24"/>
  <c r="U18" i="24"/>
  <c r="U19" i="24"/>
  <c r="T9" i="24"/>
  <c r="T4" i="24"/>
  <c r="T6" i="24"/>
  <c r="T18" i="24"/>
  <c r="U27" i="24"/>
  <c r="T11" i="24"/>
  <c r="T7" i="24"/>
  <c r="T24" i="24"/>
  <c r="U24" i="24"/>
  <c r="U5" i="24"/>
  <c r="T5" i="24"/>
  <c r="U25" i="24"/>
  <c r="U9" i="24"/>
  <c r="U10" i="24"/>
  <c r="U7" i="24"/>
  <c r="T26" i="24"/>
  <c r="U4" i="24"/>
  <c r="T19" i="24"/>
  <c r="U11" i="24"/>
  <c r="U20" i="24"/>
  <c r="T25" i="24"/>
  <c r="T27" i="24"/>
  <c r="H28" i="29" l="1"/>
  <c r="H30" i="29" s="1"/>
  <c r="G28" i="29"/>
  <c r="F28" i="29"/>
  <c r="I28" i="29"/>
  <c r="I30" i="29" s="1"/>
  <c r="U21" i="24"/>
  <c r="U28" i="56"/>
  <c r="T28" i="56"/>
  <c r="T10" i="29"/>
  <c r="T21" i="24"/>
  <c r="U9" i="29"/>
  <c r="U10" i="29"/>
  <c r="U4" i="57" l="1"/>
  <c r="T4" i="57"/>
  <c r="T18" i="57"/>
  <c r="U18" i="57"/>
  <c r="U5" i="29" l="1"/>
  <c r="T22" i="29"/>
  <c r="T7" i="29"/>
  <c r="T25" i="29"/>
  <c r="T24" i="29"/>
  <c r="U24" i="29"/>
  <c r="U6" i="29"/>
  <c r="U19" i="29"/>
  <c r="U11" i="29"/>
  <c r="T6" i="29"/>
  <c r="T26" i="29"/>
  <c r="T27" i="29"/>
  <c r="T18" i="29"/>
  <c r="U27" i="29"/>
  <c r="U20" i="29"/>
  <c r="U25" i="29"/>
  <c r="U7" i="29"/>
  <c r="T5" i="29"/>
  <c r="T20" i="29"/>
  <c r="U21" i="29"/>
  <c r="U4" i="29"/>
  <c r="T11" i="29"/>
  <c r="T21" i="29"/>
  <c r="T4" i="29"/>
  <c r="U18" i="29"/>
  <c r="T19" i="29"/>
  <c r="U26" i="29"/>
  <c r="U22" i="29"/>
  <c r="U26" i="57" l="1"/>
  <c r="T26" i="57"/>
  <c r="F28" i="57" l="1"/>
  <c r="I28" i="57"/>
  <c r="G28" i="57"/>
  <c r="H28" i="57"/>
  <c r="U20" i="57"/>
  <c r="T20" i="57"/>
  <c r="U19" i="57"/>
  <c r="T19" i="57"/>
  <c r="T7" i="57"/>
  <c r="U7" i="57"/>
  <c r="T10" i="57"/>
  <c r="U10" i="57"/>
  <c r="U3" i="57"/>
  <c r="T3" i="57"/>
  <c r="E28" i="57"/>
  <c r="T11" i="57"/>
  <c r="U11" i="57"/>
  <c r="U25" i="57"/>
  <c r="T25" i="57"/>
  <c r="U21" i="57"/>
  <c r="T21" i="57"/>
  <c r="T5" i="57"/>
  <c r="U5" i="57"/>
  <c r="U6" i="57"/>
  <c r="T6" i="57"/>
  <c r="T22" i="57"/>
  <c r="U22" i="57"/>
  <c r="U9" i="57"/>
  <c r="T9" i="57"/>
  <c r="U28" i="57" l="1"/>
  <c r="T28" i="57"/>
  <c r="T3" i="24" l="1"/>
  <c r="U3" i="24"/>
  <c r="E28" i="29"/>
  <c r="U28" i="29" l="1"/>
  <c r="T28" i="29"/>
  <c r="T28" i="24"/>
  <c r="U28" i="24"/>
  <c r="U3" i="29"/>
  <c r="T3" i="29"/>
  <c r="E30" i="47" l="1"/>
  <c r="H30" i="47"/>
  <c r="G30" i="47" l="1"/>
  <c r="E30" i="20"/>
  <c r="I30" i="57"/>
  <c r="I30" i="56"/>
  <c r="I30" i="24"/>
  <c r="F30" i="20"/>
  <c r="G30" i="20"/>
  <c r="I30" i="20"/>
  <c r="U29" i="47"/>
  <c r="U30" i="47" s="1"/>
  <c r="T29" i="47"/>
  <c r="H30" i="20"/>
  <c r="F30" i="47"/>
  <c r="F30" i="57"/>
  <c r="F30" i="56"/>
  <c r="F30" i="24"/>
  <c r="G30" i="57"/>
  <c r="G30" i="56"/>
  <c r="G30" i="24"/>
  <c r="H30" i="57"/>
  <c r="H30" i="56"/>
  <c r="H30" i="24"/>
  <c r="T30" i="47" l="1"/>
  <c r="W29" i="47"/>
  <c r="W30" i="47" s="1"/>
  <c r="V29" i="47"/>
  <c r="V30" i="47" s="1"/>
  <c r="Y29" i="47"/>
  <c r="Y30" i="47" s="1"/>
  <c r="X29" i="47"/>
  <c r="X30" i="47" s="1"/>
  <c r="V94" i="47"/>
  <c r="Y63" i="47"/>
  <c r="X63" i="47"/>
  <c r="V63" i="47"/>
  <c r="V125" i="47"/>
  <c r="Y125" i="47"/>
  <c r="X125" i="47"/>
  <c r="Y94" i="47"/>
  <c r="X94" i="47"/>
  <c r="U29" i="57"/>
  <c r="U30" i="57" s="1"/>
  <c r="E30" i="24"/>
  <c r="E30" i="56"/>
  <c r="E30" i="57"/>
  <c r="H28" i="30"/>
  <c r="F15" i="14" s="1"/>
  <c r="U29" i="20"/>
  <c r="I28" i="30"/>
  <c r="G15" i="14" s="1"/>
  <c r="P32" i="47" l="1"/>
  <c r="B3" i="97"/>
  <c r="B5" i="97" s="1"/>
  <c r="L32" i="47"/>
  <c r="Q32" i="47"/>
  <c r="J32" i="47"/>
  <c r="M32" i="47"/>
  <c r="F32" i="47"/>
  <c r="S32" i="47"/>
  <c r="I32" i="47"/>
  <c r="K32" i="47"/>
  <c r="G32" i="47"/>
  <c r="N32" i="47"/>
  <c r="H32" i="47"/>
  <c r="O32" i="47"/>
  <c r="E32" i="47"/>
  <c r="R32" i="47"/>
  <c r="Q25" i="14"/>
  <c r="Q29" i="14"/>
  <c r="Q33" i="14"/>
  <c r="Q22" i="14"/>
  <c r="Q92" i="98" s="1"/>
  <c r="Q93" i="98" s="1"/>
  <c r="Q26" i="14"/>
  <c r="Q30" i="14"/>
  <c r="Q34" i="14"/>
  <c r="Q23" i="14"/>
  <c r="Q27" i="14"/>
  <c r="Q31" i="14"/>
  <c r="Q24" i="14"/>
  <c r="Q28" i="14"/>
  <c r="Q32" i="14"/>
  <c r="G29" i="14"/>
  <c r="G23" i="14"/>
  <c r="G26" i="14"/>
  <c r="G31" i="14"/>
  <c r="G22" i="14"/>
  <c r="G28" i="14"/>
  <c r="G25" i="14"/>
  <c r="G33" i="14"/>
  <c r="G30" i="14"/>
  <c r="G34" i="14"/>
  <c r="G27" i="14"/>
  <c r="G24" i="14"/>
  <c r="G32" i="14"/>
  <c r="F26" i="14"/>
  <c r="F31" i="14"/>
  <c r="F22" i="14"/>
  <c r="F28" i="14"/>
  <c r="F25" i="14"/>
  <c r="F33" i="14"/>
  <c r="F30" i="14"/>
  <c r="F34" i="14"/>
  <c r="F27" i="14"/>
  <c r="F24" i="14"/>
  <c r="F32" i="14"/>
  <c r="F29" i="14"/>
  <c r="F23" i="14"/>
  <c r="U30" i="20"/>
  <c r="T29" i="24"/>
  <c r="U29" i="24"/>
  <c r="U30" i="24" s="1"/>
  <c r="T29" i="57"/>
  <c r="T29" i="20"/>
  <c r="W29" i="20" s="1"/>
  <c r="W30" i="20" s="1"/>
  <c r="U29" i="56"/>
  <c r="U30" i="56" s="1"/>
  <c r="T29" i="56"/>
  <c r="H30" i="30"/>
  <c r="I30" i="30"/>
  <c r="R92" i="98" l="1"/>
  <c r="H14" i="98"/>
  <c r="H5" i="98"/>
  <c r="H9" i="98"/>
  <c r="H13" i="98"/>
  <c r="H4" i="98"/>
  <c r="H8" i="98"/>
  <c r="H12" i="98"/>
  <c r="H11" i="98"/>
  <c r="H6" i="98"/>
  <c r="H10" i="98"/>
  <c r="H3" i="98"/>
  <c r="H7" i="98"/>
  <c r="G5" i="98"/>
  <c r="G9" i="98"/>
  <c r="G13" i="98"/>
  <c r="G4" i="98"/>
  <c r="G8" i="98"/>
  <c r="G12" i="98"/>
  <c r="G3" i="98"/>
  <c r="G7" i="98"/>
  <c r="G39" i="98" s="1"/>
  <c r="G71" i="98" s="1"/>
  <c r="G11" i="98"/>
  <c r="G6" i="98"/>
  <c r="G10" i="98"/>
  <c r="G14" i="98"/>
  <c r="H92" i="98"/>
  <c r="Q35" i="14"/>
  <c r="G92" i="98"/>
  <c r="F9" i="14"/>
  <c r="G9" i="14"/>
  <c r="G35" i="14"/>
  <c r="F35" i="14"/>
  <c r="Y29" i="20"/>
  <c r="Y30" i="20" s="1"/>
  <c r="X29" i="20"/>
  <c r="X30" i="20" s="1"/>
  <c r="V29" i="20"/>
  <c r="V30" i="20" s="1"/>
  <c r="R15" i="98" l="1"/>
  <c r="R83" i="98" s="1"/>
  <c r="R85" i="98" s="1"/>
  <c r="H37" i="98"/>
  <c r="H69" i="98" s="1"/>
  <c r="H38" i="98"/>
  <c r="H70" i="98" s="1"/>
  <c r="G37" i="98"/>
  <c r="G69" i="98" s="1"/>
  <c r="G46" i="98"/>
  <c r="G78" i="98" s="1"/>
  <c r="H43" i="98"/>
  <c r="H75" i="98" s="1"/>
  <c r="G44" i="98"/>
  <c r="G76" i="98" s="1"/>
  <c r="H41" i="98"/>
  <c r="H73" i="98" s="1"/>
  <c r="G42" i="98"/>
  <c r="G74" i="98" s="1"/>
  <c r="H45" i="98"/>
  <c r="H77" i="98" s="1"/>
  <c r="H46" i="98"/>
  <c r="H78" i="98" s="1"/>
  <c r="H39" i="98"/>
  <c r="H71" i="98" s="1"/>
  <c r="G41" i="98"/>
  <c r="G73" i="98" s="1"/>
  <c r="G38" i="98"/>
  <c r="G70" i="98" s="1"/>
  <c r="H36" i="98"/>
  <c r="H68" i="98" s="1"/>
  <c r="H42" i="98"/>
  <c r="H74" i="98" s="1"/>
  <c r="G43" i="98"/>
  <c r="G75" i="98" s="1"/>
  <c r="G15" i="98"/>
  <c r="G35" i="98"/>
  <c r="H44" i="98"/>
  <c r="H76" i="98" s="1"/>
  <c r="G36" i="98"/>
  <c r="G68" i="98" s="1"/>
  <c r="H15" i="98"/>
  <c r="H35" i="98"/>
  <c r="H31" i="98"/>
  <c r="H40" i="98"/>
  <c r="H72" i="98" s="1"/>
  <c r="G40" i="98"/>
  <c r="G72" i="98" s="1"/>
  <c r="G31" i="98"/>
  <c r="G45" i="98"/>
  <c r="G77" i="98" s="1"/>
  <c r="D38" i="77"/>
  <c r="F109" i="41" l="1"/>
  <c r="F109" i="30" s="1"/>
  <c r="F108" i="41"/>
  <c r="F112" i="41"/>
  <c r="F107" i="41"/>
  <c r="F107" i="30" s="1"/>
  <c r="F106" i="41"/>
  <c r="F106" i="30" s="1"/>
  <c r="F113" i="41"/>
  <c r="F113" i="30" s="1"/>
  <c r="F111" i="41"/>
  <c r="F111" i="30" s="1"/>
  <c r="F110" i="41"/>
  <c r="F110" i="30" s="1"/>
  <c r="R91" i="98"/>
  <c r="R93" i="98" s="1"/>
  <c r="R87" i="98"/>
  <c r="F119" i="41"/>
  <c r="F119" i="30" s="1"/>
  <c r="F103" i="41"/>
  <c r="F103" i="30" s="1"/>
  <c r="R47" i="98"/>
  <c r="G83" i="98"/>
  <c r="G85" i="98" s="1"/>
  <c r="G87" i="98" s="1"/>
  <c r="H83" i="98"/>
  <c r="H85" i="98" s="1"/>
  <c r="H87" i="98" s="1"/>
  <c r="G67" i="98"/>
  <c r="G79" i="98" s="1"/>
  <c r="G47" i="98"/>
  <c r="H67" i="98"/>
  <c r="H79" i="98" s="1"/>
  <c r="H47" i="98"/>
  <c r="R79" i="98"/>
  <c r="E86" i="98"/>
  <c r="D39" i="77"/>
  <c r="D84" i="85"/>
  <c r="D40" i="77"/>
  <c r="E38" i="77"/>
  <c r="F108" i="30"/>
  <c r="D84" i="91"/>
  <c r="F100" i="41"/>
  <c r="F100" i="30" s="1"/>
  <c r="F121" i="41"/>
  <c r="F121" i="30" s="1"/>
  <c r="F102" i="41"/>
  <c r="F102" i="30" s="1"/>
  <c r="F99" i="41"/>
  <c r="F99" i="30" s="1"/>
  <c r="F114" i="41"/>
  <c r="F114" i="30" s="1"/>
  <c r="F101" i="41"/>
  <c r="F101" i="30" s="1"/>
  <c r="F104" i="41"/>
  <c r="F104" i="30" s="1"/>
  <c r="E84" i="85"/>
  <c r="F117" i="41"/>
  <c r="F117" i="30" s="1"/>
  <c r="F122" i="41"/>
  <c r="F122" i="30" s="1"/>
  <c r="F105" i="41"/>
  <c r="F105" i="30" s="1"/>
  <c r="F120" i="41"/>
  <c r="F120" i="30" s="1"/>
  <c r="F112" i="30"/>
  <c r="F98" i="41"/>
  <c r="F98" i="30" s="1"/>
  <c r="D19" i="77"/>
  <c r="F124" i="100" s="1"/>
  <c r="F118" i="41"/>
  <c r="F118" i="30" s="1"/>
  <c r="D38" i="74"/>
  <c r="G109" i="41" l="1"/>
  <c r="G109" i="30" s="1"/>
  <c r="G108" i="41"/>
  <c r="G112" i="41"/>
  <c r="G107" i="41"/>
  <c r="G107" i="30" s="1"/>
  <c r="G106" i="41"/>
  <c r="G106" i="30" s="1"/>
  <c r="G113" i="41"/>
  <c r="G113" i="30" s="1"/>
  <c r="G111" i="41"/>
  <c r="G111" i="30" s="1"/>
  <c r="G110" i="41"/>
  <c r="G110" i="30" s="1"/>
  <c r="F47" i="41"/>
  <c r="F44" i="41"/>
  <c r="F44" i="30" s="1"/>
  <c r="F45" i="41"/>
  <c r="F45" i="30" s="1"/>
  <c r="F46" i="41"/>
  <c r="F50" i="41"/>
  <c r="F51" i="41"/>
  <c r="F48" i="41"/>
  <c r="F48" i="30" s="1"/>
  <c r="F49" i="41"/>
  <c r="F49" i="30" s="1"/>
  <c r="F125" i="100"/>
  <c r="F41" i="41"/>
  <c r="F41" i="30" s="1"/>
  <c r="G100" i="41"/>
  <c r="G100" i="30" s="1"/>
  <c r="U115" i="41"/>
  <c r="G122" i="41"/>
  <c r="G122" i="30" s="1"/>
  <c r="G112" i="30"/>
  <c r="G120" i="41"/>
  <c r="G120" i="30" s="1"/>
  <c r="G102" i="41"/>
  <c r="G102" i="30" s="1"/>
  <c r="G117" i="41"/>
  <c r="G117" i="30" s="1"/>
  <c r="G99" i="41"/>
  <c r="G99" i="30" s="1"/>
  <c r="G114" i="41"/>
  <c r="G114" i="30" s="1"/>
  <c r="G104" i="41"/>
  <c r="G104" i="30" s="1"/>
  <c r="G119" i="41"/>
  <c r="G101" i="41"/>
  <c r="G101" i="30" s="1"/>
  <c r="T116" i="41"/>
  <c r="G98" i="41"/>
  <c r="G105" i="41"/>
  <c r="G105" i="30" s="1"/>
  <c r="G121" i="41"/>
  <c r="G121" i="30" s="1"/>
  <c r="G118" i="41"/>
  <c r="G118" i="30" s="1"/>
  <c r="G103" i="41"/>
  <c r="G103" i="30" s="1"/>
  <c r="G91" i="98"/>
  <c r="G93" i="98" s="1"/>
  <c r="H91" i="98"/>
  <c r="H93" i="98" s="1"/>
  <c r="E40" i="77"/>
  <c r="E19" i="77"/>
  <c r="G124" i="100" s="1"/>
  <c r="G125" i="100" s="1"/>
  <c r="E39" i="77"/>
  <c r="F39" i="41"/>
  <c r="F37" i="41"/>
  <c r="D19" i="74"/>
  <c r="F58" i="41"/>
  <c r="F60" i="41"/>
  <c r="F52" i="41"/>
  <c r="F38" i="41"/>
  <c r="F40" i="41"/>
  <c r="F40" i="30" s="1"/>
  <c r="F55" i="41"/>
  <c r="F20" i="41"/>
  <c r="D39" i="74"/>
  <c r="F42" i="41"/>
  <c r="F59" i="41"/>
  <c r="F36" i="41"/>
  <c r="F56" i="41"/>
  <c r="F43" i="41"/>
  <c r="F57" i="41"/>
  <c r="F21" i="41"/>
  <c r="D40" i="74"/>
  <c r="D5" i="14"/>
  <c r="F124" i="29"/>
  <c r="F124" i="41"/>
  <c r="D41" i="77"/>
  <c r="D20" i="77"/>
  <c r="D61" i="77"/>
  <c r="D21" i="77"/>
  <c r="F123" i="41"/>
  <c r="U124" i="100" l="1"/>
  <c r="U125" i="100" s="1"/>
  <c r="T124" i="100"/>
  <c r="T125" i="100" s="1"/>
  <c r="D41" i="74"/>
  <c r="F29" i="100"/>
  <c r="F30" i="100" s="1"/>
  <c r="F62" i="100"/>
  <c r="F63" i="100" s="1"/>
  <c r="U107" i="41"/>
  <c r="F9" i="41"/>
  <c r="F42" i="30"/>
  <c r="F9" i="30" s="1"/>
  <c r="F5" i="41"/>
  <c r="F38" i="30"/>
  <c r="F5" i="30" s="1"/>
  <c r="F18" i="41"/>
  <c r="F51" i="30"/>
  <c r="F18" i="30" s="1"/>
  <c r="U119" i="41"/>
  <c r="G119" i="30"/>
  <c r="F13" i="41"/>
  <c r="F46" i="30"/>
  <c r="F13" i="30" s="1"/>
  <c r="F19" i="41"/>
  <c r="F52" i="30"/>
  <c r="F19" i="30" s="1"/>
  <c r="F3" i="41"/>
  <c r="F36" i="30"/>
  <c r="F3" i="30" s="1"/>
  <c r="F4" i="41"/>
  <c r="F37" i="30"/>
  <c r="F4" i="30" s="1"/>
  <c r="T108" i="41"/>
  <c r="G108" i="30"/>
  <c r="F26" i="41"/>
  <c r="F59" i="30"/>
  <c r="F26" i="30" s="1"/>
  <c r="F24" i="41"/>
  <c r="F57" i="30"/>
  <c r="F24" i="30" s="1"/>
  <c r="F14" i="41"/>
  <c r="F47" i="30"/>
  <c r="F14" i="30" s="1"/>
  <c r="F25" i="41"/>
  <c r="F58" i="30"/>
  <c r="F25" i="30" s="1"/>
  <c r="F6" i="41"/>
  <c r="F39" i="30"/>
  <c r="F6" i="30" s="1"/>
  <c r="F27" i="41"/>
  <c r="F60" i="30"/>
  <c r="F27" i="30" s="1"/>
  <c r="F10" i="41"/>
  <c r="F43" i="30"/>
  <c r="F10" i="30" s="1"/>
  <c r="T98" i="41"/>
  <c r="G98" i="30"/>
  <c r="U98" i="30" s="1"/>
  <c r="F23" i="41"/>
  <c r="F56" i="30"/>
  <c r="F23" i="30" s="1"/>
  <c r="F22" i="41"/>
  <c r="F55" i="30"/>
  <c r="F22" i="30" s="1"/>
  <c r="F17" i="41"/>
  <c r="F50" i="30"/>
  <c r="F17" i="30" s="1"/>
  <c r="F8" i="41"/>
  <c r="U102" i="41"/>
  <c r="T102" i="41"/>
  <c r="F15" i="41"/>
  <c r="F15" i="30"/>
  <c r="E41" i="77"/>
  <c r="G124" i="41"/>
  <c r="G124" i="30" s="1"/>
  <c r="F16" i="41"/>
  <c r="F16" i="30"/>
  <c r="F11" i="41"/>
  <c r="F11" i="30"/>
  <c r="G123" i="41"/>
  <c r="F12" i="41"/>
  <c r="F12" i="30"/>
  <c r="F8" i="30"/>
  <c r="U103" i="41"/>
  <c r="U117" i="41"/>
  <c r="T103" i="41"/>
  <c r="T117" i="41"/>
  <c r="U103" i="30"/>
  <c r="T103" i="30"/>
  <c r="F7" i="41"/>
  <c r="U114" i="41"/>
  <c r="T114" i="41"/>
  <c r="T115" i="41"/>
  <c r="U99" i="41"/>
  <c r="U106" i="41"/>
  <c r="U113" i="41"/>
  <c r="T113" i="41"/>
  <c r="U105" i="41"/>
  <c r="T106" i="30"/>
  <c r="T99" i="41"/>
  <c r="G124" i="29"/>
  <c r="G125" i="29" s="1"/>
  <c r="T106" i="41"/>
  <c r="T109" i="41"/>
  <c r="U109" i="41"/>
  <c r="E20" i="77"/>
  <c r="E21" i="77"/>
  <c r="T118" i="41"/>
  <c r="E61" i="77"/>
  <c r="U115" i="30"/>
  <c r="E5" i="14"/>
  <c r="T122" i="41"/>
  <c r="T101" i="41"/>
  <c r="U101" i="41"/>
  <c r="T105" i="41"/>
  <c r="U98" i="41"/>
  <c r="T120" i="41"/>
  <c r="U120" i="41"/>
  <c r="U110" i="41"/>
  <c r="U116" i="41"/>
  <c r="U106" i="30"/>
  <c r="U100" i="41"/>
  <c r="T121" i="41"/>
  <c r="T110" i="41"/>
  <c r="T116" i="30"/>
  <c r="T100" i="41"/>
  <c r="U122" i="41"/>
  <c r="T112" i="41"/>
  <c r="T111" i="41"/>
  <c r="U104" i="41"/>
  <c r="T107" i="41"/>
  <c r="U112" i="41"/>
  <c r="U111" i="41"/>
  <c r="U121" i="41"/>
  <c r="T104" i="41"/>
  <c r="T119" i="41"/>
  <c r="U118" i="41"/>
  <c r="U108" i="41"/>
  <c r="U99" i="30"/>
  <c r="T99" i="30"/>
  <c r="F29" i="29"/>
  <c r="D3" i="14"/>
  <c r="F62" i="41"/>
  <c r="F62" i="29"/>
  <c r="D20" i="74"/>
  <c r="D21" i="74"/>
  <c r="D61" i="74"/>
  <c r="F29" i="41"/>
  <c r="U122" i="30"/>
  <c r="T122" i="30"/>
  <c r="T109" i="30"/>
  <c r="U109" i="30"/>
  <c r="F125" i="41"/>
  <c r="D14" i="77" s="1"/>
  <c r="T113" i="30"/>
  <c r="U113" i="30"/>
  <c r="F61" i="41"/>
  <c r="D15" i="74" s="1"/>
  <c r="T117" i="30"/>
  <c r="U117" i="30"/>
  <c r="U111" i="30"/>
  <c r="T111" i="30"/>
  <c r="F124" i="30"/>
  <c r="T118" i="30"/>
  <c r="U118" i="30"/>
  <c r="F7" i="30"/>
  <c r="U120" i="30"/>
  <c r="T120" i="30"/>
  <c r="T100" i="30"/>
  <c r="U100" i="30"/>
  <c r="U121" i="30"/>
  <c r="T121" i="30"/>
  <c r="U110" i="30"/>
  <c r="T110" i="30"/>
  <c r="T114" i="30"/>
  <c r="U114" i="30"/>
  <c r="T105" i="30"/>
  <c r="U105" i="30"/>
  <c r="F20" i="30"/>
  <c r="F125" i="29"/>
  <c r="F21" i="30"/>
  <c r="U104" i="30"/>
  <c r="T104" i="30"/>
  <c r="U112" i="30"/>
  <c r="T112" i="30"/>
  <c r="F123" i="30"/>
  <c r="T102" i="30"/>
  <c r="U102" i="30"/>
  <c r="T101" i="30"/>
  <c r="U101" i="30"/>
  <c r="G125" i="41" l="1"/>
  <c r="U124" i="29"/>
  <c r="U125" i="29" s="1"/>
  <c r="T123" i="41"/>
  <c r="U124" i="41"/>
  <c r="T124" i="41"/>
  <c r="T115" i="30"/>
  <c r="T98" i="30"/>
  <c r="T124" i="29"/>
  <c r="T125" i="29" s="1"/>
  <c r="U116" i="30"/>
  <c r="U123" i="41"/>
  <c r="U125" i="41" s="1"/>
  <c r="G123" i="30"/>
  <c r="U123" i="30" s="1"/>
  <c r="T119" i="30"/>
  <c r="U119" i="30"/>
  <c r="T107" i="30"/>
  <c r="U107" i="30"/>
  <c r="T108" i="30"/>
  <c r="U108" i="30"/>
  <c r="F63" i="29"/>
  <c r="F28" i="41"/>
  <c r="F125" i="30"/>
  <c r="D18" i="14"/>
  <c r="F62" i="30"/>
  <c r="F29" i="30"/>
  <c r="F30" i="29"/>
  <c r="U124" i="30"/>
  <c r="T124" i="30"/>
  <c r="F61" i="30"/>
  <c r="D16" i="14" s="1"/>
  <c r="F63" i="41"/>
  <c r="D14" i="74" s="1"/>
  <c r="U125" i="30" l="1"/>
  <c r="T125" i="41"/>
  <c r="E14" i="77"/>
  <c r="T123" i="30"/>
  <c r="T125" i="30" s="1"/>
  <c r="G125" i="30"/>
  <c r="E18" i="14"/>
  <c r="D13" i="77"/>
  <c r="F28" i="30"/>
  <c r="F30" i="41"/>
  <c r="F63" i="30"/>
  <c r="E98" i="85" l="1"/>
  <c r="E93" i="85"/>
  <c r="D89" i="85"/>
  <c r="D92" i="85"/>
  <c r="D98" i="85"/>
  <c r="D97" i="85"/>
  <c r="D95" i="85"/>
  <c r="D90" i="85"/>
  <c r="D100" i="85"/>
  <c r="D99" i="85"/>
  <c r="D96" i="85"/>
  <c r="D88" i="85"/>
  <c r="D91" i="85"/>
  <c r="D93" i="85"/>
  <c r="D94" i="85"/>
  <c r="E13" i="77"/>
  <c r="E99" i="85" s="1"/>
  <c r="D15" i="14"/>
  <c r="F30" i="30"/>
  <c r="D13" i="74"/>
  <c r="E92" i="85" l="1"/>
  <c r="E89" i="85"/>
  <c r="E100" i="85"/>
  <c r="E97" i="85"/>
  <c r="E90" i="85"/>
  <c r="E88" i="85"/>
  <c r="E94" i="85"/>
  <c r="E96" i="85"/>
  <c r="E91" i="85"/>
  <c r="E95" i="85"/>
  <c r="D88" i="91"/>
  <c r="D95" i="91"/>
  <c r="E25" i="98" s="1"/>
  <c r="D99" i="91"/>
  <c r="D89" i="91"/>
  <c r="E19" i="98" s="1"/>
  <c r="D98" i="91"/>
  <c r="E28" i="98" s="1"/>
  <c r="D96" i="91"/>
  <c r="E26" i="98" s="1"/>
  <c r="D97" i="91"/>
  <c r="E27" i="98" s="1"/>
  <c r="D93" i="91"/>
  <c r="E23" i="98" s="1"/>
  <c r="D90" i="91"/>
  <c r="D94" i="91"/>
  <c r="E24" i="98" s="1"/>
  <c r="D91" i="91"/>
  <c r="E21" i="98" s="1"/>
  <c r="D100" i="91"/>
  <c r="D92" i="91"/>
  <c r="E22" i="98" s="1"/>
  <c r="D10" i="14"/>
  <c r="E29" i="98"/>
  <c r="E20" i="98"/>
  <c r="E6" i="98"/>
  <c r="E7" i="98"/>
  <c r="E8" i="98"/>
  <c r="E9" i="98"/>
  <c r="E10" i="98"/>
  <c r="E3" i="98"/>
  <c r="E11" i="98"/>
  <c r="E4" i="98"/>
  <c r="E12" i="98"/>
  <c r="E5" i="98"/>
  <c r="E13" i="98"/>
  <c r="D23" i="14"/>
  <c r="D24" i="14"/>
  <c r="D28" i="14"/>
  <c r="D32" i="14"/>
  <c r="D26" i="14"/>
  <c r="D30" i="14"/>
  <c r="D34" i="14"/>
  <c r="D25" i="14"/>
  <c r="D29" i="14"/>
  <c r="D33" i="14"/>
  <c r="D22" i="14"/>
  <c r="D27" i="14"/>
  <c r="D31" i="14"/>
  <c r="D101" i="85"/>
  <c r="D11" i="14"/>
  <c r="D9" i="14"/>
  <c r="D101" i="91" l="1"/>
  <c r="E101" i="85"/>
  <c r="E36" i="98"/>
  <c r="E68" i="98" s="1"/>
  <c r="E45" i="98"/>
  <c r="E77" i="98" s="1"/>
  <c r="E42" i="98"/>
  <c r="E74" i="98" s="1"/>
  <c r="E37" i="98"/>
  <c r="E69" i="98" s="1"/>
  <c r="E38" i="98"/>
  <c r="E70" i="98" s="1"/>
  <c r="E40" i="98"/>
  <c r="E72" i="98" s="1"/>
  <c r="E39" i="98"/>
  <c r="E71" i="98" s="1"/>
  <c r="E41" i="98"/>
  <c r="E73" i="98" s="1"/>
  <c r="E43" i="98"/>
  <c r="E75" i="98" s="1"/>
  <c r="E35" i="98"/>
  <c r="E44" i="98"/>
  <c r="E76" i="98" s="1"/>
  <c r="D35" i="14"/>
  <c r="E67" i="98" l="1"/>
  <c r="C58" i="74"/>
  <c r="C60" i="74" l="1"/>
  <c r="C59" i="74"/>
  <c r="E58" i="74"/>
  <c r="E59" i="74" l="1"/>
  <c r="E60" i="74"/>
  <c r="F86" i="98" l="1"/>
  <c r="D86" i="98"/>
  <c r="C38" i="74"/>
  <c r="E38" i="74"/>
  <c r="C84" i="91"/>
  <c r="E84" i="91"/>
  <c r="G44" i="41" l="1"/>
  <c r="G44" i="30" s="1"/>
  <c r="G45" i="41"/>
  <c r="G46" i="41"/>
  <c r="G47" i="41"/>
  <c r="G50" i="41"/>
  <c r="G49" i="41"/>
  <c r="G49" i="30" s="1"/>
  <c r="G51" i="41"/>
  <c r="G51" i="30" s="1"/>
  <c r="G48" i="41"/>
  <c r="G48" i="30" s="1"/>
  <c r="E46" i="41"/>
  <c r="E44" i="41"/>
  <c r="E44" i="30" s="1"/>
  <c r="E45" i="41"/>
  <c r="E47" i="41"/>
  <c r="E47" i="30" s="1"/>
  <c r="E50" i="41"/>
  <c r="E48" i="41"/>
  <c r="E48" i="30" s="1"/>
  <c r="E51" i="41"/>
  <c r="E49" i="41"/>
  <c r="E49" i="30" s="1"/>
  <c r="G41" i="41"/>
  <c r="G45" i="30"/>
  <c r="E58" i="41"/>
  <c r="E41" i="41"/>
  <c r="E41" i="30" s="1"/>
  <c r="E43" i="41"/>
  <c r="E43" i="30" s="1"/>
  <c r="E55" i="41"/>
  <c r="E21" i="41"/>
  <c r="E20" i="41"/>
  <c r="E39" i="41"/>
  <c r="E37" i="41"/>
  <c r="E52" i="41"/>
  <c r="E59" i="41"/>
  <c r="E59" i="30" s="1"/>
  <c r="C19" i="74"/>
  <c r="E38" i="41"/>
  <c r="E42" i="41"/>
  <c r="E42" i="30" s="1"/>
  <c r="E36" i="41"/>
  <c r="E56" i="41"/>
  <c r="E56" i="30" s="1"/>
  <c r="E57" i="41"/>
  <c r="E57" i="30" s="1"/>
  <c r="E60" i="41"/>
  <c r="E60" i="30" s="1"/>
  <c r="C39" i="74"/>
  <c r="C40" i="74"/>
  <c r="E40" i="41"/>
  <c r="E40" i="30" s="1"/>
  <c r="E45" i="30"/>
  <c r="G36" i="41"/>
  <c r="G59" i="41"/>
  <c r="G39" i="41"/>
  <c r="G38" i="41"/>
  <c r="G20" i="41"/>
  <c r="G57" i="41"/>
  <c r="G58" i="41"/>
  <c r="G40" i="41"/>
  <c r="G40" i="30" s="1"/>
  <c r="G55" i="41"/>
  <c r="G43" i="41"/>
  <c r="E40" i="74"/>
  <c r="G37" i="41"/>
  <c r="G52" i="41"/>
  <c r="G60" i="41"/>
  <c r="G56" i="41"/>
  <c r="E39" i="74"/>
  <c r="G21" i="41"/>
  <c r="E19" i="74"/>
  <c r="G42" i="41"/>
  <c r="C3" i="14" l="1"/>
  <c r="E29" i="100"/>
  <c r="E62" i="100"/>
  <c r="E41" i="74"/>
  <c r="G62" i="100"/>
  <c r="G63" i="100" s="1"/>
  <c r="G29" i="100"/>
  <c r="G30" i="100" s="1"/>
  <c r="E19" i="41"/>
  <c r="E52" i="30"/>
  <c r="E19" i="30" s="1"/>
  <c r="G27" i="41"/>
  <c r="G60" i="30"/>
  <c r="G27" i="30" s="1"/>
  <c r="G9" i="41"/>
  <c r="G42" i="30"/>
  <c r="G9" i="30" s="1"/>
  <c r="G19" i="41"/>
  <c r="G52" i="30"/>
  <c r="G19" i="30" s="1"/>
  <c r="G24" i="41"/>
  <c r="G57" i="30"/>
  <c r="G24" i="30" s="1"/>
  <c r="G3" i="41"/>
  <c r="G36" i="30"/>
  <c r="G3" i="30" s="1"/>
  <c r="E4" i="41"/>
  <c r="E37" i="30"/>
  <c r="E4" i="30" s="1"/>
  <c r="E13" i="41"/>
  <c r="E46" i="30"/>
  <c r="E13" i="30" s="1"/>
  <c r="G22" i="41"/>
  <c r="G55" i="30"/>
  <c r="G22" i="30" s="1"/>
  <c r="E17" i="41"/>
  <c r="E50" i="30"/>
  <c r="E17" i="30" s="1"/>
  <c r="G23" i="41"/>
  <c r="G56" i="30"/>
  <c r="G23" i="30" s="1"/>
  <c r="E22" i="41"/>
  <c r="E55" i="30"/>
  <c r="E22" i="30" s="1"/>
  <c r="G25" i="41"/>
  <c r="G58" i="30"/>
  <c r="G25" i="30" s="1"/>
  <c r="E18" i="41"/>
  <c r="E51" i="30"/>
  <c r="E18" i="30" s="1"/>
  <c r="G13" i="41"/>
  <c r="G46" i="30"/>
  <c r="G13" i="30" s="1"/>
  <c r="G14" i="41"/>
  <c r="G47" i="30"/>
  <c r="G14" i="30" s="1"/>
  <c r="G4" i="41"/>
  <c r="G37" i="30"/>
  <c r="G4" i="30" s="1"/>
  <c r="E3" i="41"/>
  <c r="E36" i="30"/>
  <c r="E3" i="30" s="1"/>
  <c r="E6" i="41"/>
  <c r="E39" i="30"/>
  <c r="E6" i="30" s="1"/>
  <c r="G26" i="41"/>
  <c r="G59" i="30"/>
  <c r="G26" i="30" s="1"/>
  <c r="G17" i="41"/>
  <c r="G50" i="30"/>
  <c r="G17" i="30" s="1"/>
  <c r="G5" i="41"/>
  <c r="G38" i="30"/>
  <c r="G5" i="30" s="1"/>
  <c r="G10" i="41"/>
  <c r="G43" i="30"/>
  <c r="G10" i="30" s="1"/>
  <c r="G6" i="41"/>
  <c r="G39" i="30"/>
  <c r="G6" i="30" s="1"/>
  <c r="E5" i="41"/>
  <c r="E38" i="30"/>
  <c r="E5" i="30" s="1"/>
  <c r="E25" i="41"/>
  <c r="E58" i="30"/>
  <c r="E25" i="30" s="1"/>
  <c r="G8" i="41"/>
  <c r="G41" i="30"/>
  <c r="G8" i="30" s="1"/>
  <c r="E12" i="41"/>
  <c r="E12" i="30"/>
  <c r="E11" i="41"/>
  <c r="E11" i="30"/>
  <c r="E16" i="41"/>
  <c r="E16" i="30"/>
  <c r="G12" i="41"/>
  <c r="G12" i="30"/>
  <c r="G11" i="41"/>
  <c r="G11" i="30"/>
  <c r="G16" i="41"/>
  <c r="G16" i="30"/>
  <c r="G15" i="41"/>
  <c r="G15" i="30"/>
  <c r="U41" i="41"/>
  <c r="T41" i="41"/>
  <c r="E8" i="41"/>
  <c r="E7" i="41"/>
  <c r="G7" i="41"/>
  <c r="E9" i="30"/>
  <c r="E9" i="41"/>
  <c r="E27" i="30"/>
  <c r="E27" i="41"/>
  <c r="E15" i="30"/>
  <c r="E15" i="41"/>
  <c r="E14" i="30"/>
  <c r="E14" i="41"/>
  <c r="E24" i="30"/>
  <c r="E24" i="41"/>
  <c r="E26" i="30"/>
  <c r="E26" i="41"/>
  <c r="U51" i="41"/>
  <c r="G18" i="41"/>
  <c r="E23" i="30"/>
  <c r="E23" i="41"/>
  <c r="E10" i="30"/>
  <c r="E10" i="41"/>
  <c r="E62" i="29"/>
  <c r="E63" i="29" s="1"/>
  <c r="E29" i="29"/>
  <c r="E30" i="29" s="1"/>
  <c r="C21" i="74"/>
  <c r="T38" i="41"/>
  <c r="T43" i="41"/>
  <c r="E20" i="30"/>
  <c r="T53" i="41"/>
  <c r="U55" i="41"/>
  <c r="U59" i="41"/>
  <c r="T42" i="41"/>
  <c r="T39" i="41"/>
  <c r="C41" i="74"/>
  <c r="E29" i="41"/>
  <c r="E29" i="30" s="1"/>
  <c r="U54" i="41"/>
  <c r="E62" i="41"/>
  <c r="E62" i="30" s="1"/>
  <c r="C20" i="74"/>
  <c r="E21" i="30"/>
  <c r="C61" i="74"/>
  <c r="U53" i="41"/>
  <c r="U49" i="41"/>
  <c r="T37" i="41"/>
  <c r="T52" i="41"/>
  <c r="T44" i="41"/>
  <c r="T51" i="41"/>
  <c r="T59" i="41"/>
  <c r="U44" i="41"/>
  <c r="U43" i="41"/>
  <c r="E61" i="41"/>
  <c r="C15" i="74" s="1"/>
  <c r="U37" i="41"/>
  <c r="E7" i="30"/>
  <c r="U52" i="41"/>
  <c r="U39" i="41"/>
  <c r="G7" i="30"/>
  <c r="T40" i="41"/>
  <c r="U40" i="41"/>
  <c r="U50" i="41"/>
  <c r="T50" i="41"/>
  <c r="T57" i="41"/>
  <c r="U57" i="41"/>
  <c r="G18" i="30"/>
  <c r="T58" i="41"/>
  <c r="U38" i="41"/>
  <c r="G61" i="41"/>
  <c r="E15" i="74" s="1"/>
  <c r="U36" i="41"/>
  <c r="T36" i="41"/>
  <c r="T49" i="41"/>
  <c r="G21" i="30"/>
  <c r="T48" i="41"/>
  <c r="U48" i="41"/>
  <c r="U58" i="41"/>
  <c r="T54" i="41"/>
  <c r="T55" i="41"/>
  <c r="T56" i="41"/>
  <c r="U56" i="41"/>
  <c r="G20" i="30"/>
  <c r="U42" i="41"/>
  <c r="U46" i="41"/>
  <c r="E3" i="14"/>
  <c r="E20" i="74"/>
  <c r="G62" i="29"/>
  <c r="G63" i="29" s="1"/>
  <c r="E61" i="74"/>
  <c r="G29" i="29"/>
  <c r="G30" i="29" s="1"/>
  <c r="E21" i="74"/>
  <c r="G62" i="41"/>
  <c r="G62" i="30" s="1"/>
  <c r="G29" i="41"/>
  <c r="G29" i="30" s="1"/>
  <c r="U60" i="41"/>
  <c r="T60" i="41"/>
  <c r="T46" i="41"/>
  <c r="T47" i="41"/>
  <c r="U47" i="41"/>
  <c r="T45" i="41"/>
  <c r="U45" i="41"/>
  <c r="U62" i="100" l="1"/>
  <c r="U63" i="100" s="1"/>
  <c r="T62" i="100"/>
  <c r="T63" i="100" s="1"/>
  <c r="E63" i="100"/>
  <c r="U29" i="100"/>
  <c r="U30" i="100" s="1"/>
  <c r="T29" i="100"/>
  <c r="T30" i="100" s="1"/>
  <c r="E30" i="100"/>
  <c r="E8" i="30"/>
  <c r="T41" i="30"/>
  <c r="U41" i="30"/>
  <c r="T8" i="41"/>
  <c r="U8" i="41"/>
  <c r="E63" i="41"/>
  <c r="T21" i="30"/>
  <c r="T11" i="30"/>
  <c r="T4" i="30"/>
  <c r="T19" i="41"/>
  <c r="U19" i="41"/>
  <c r="U24" i="41"/>
  <c r="T49" i="30"/>
  <c r="T26" i="41"/>
  <c r="U25" i="41"/>
  <c r="U59" i="30"/>
  <c r="T59" i="30"/>
  <c r="U49" i="30"/>
  <c r="T58" i="30"/>
  <c r="U58" i="30"/>
  <c r="E61" i="30"/>
  <c r="C16" i="14" s="1"/>
  <c r="U20" i="41"/>
  <c r="T20" i="41"/>
  <c r="T53" i="30"/>
  <c r="T24" i="41"/>
  <c r="T25" i="41"/>
  <c r="U44" i="30"/>
  <c r="T46" i="30"/>
  <c r="U46" i="30"/>
  <c r="T15" i="41"/>
  <c r="T51" i="30"/>
  <c r="U18" i="41"/>
  <c r="T21" i="41"/>
  <c r="U21" i="41"/>
  <c r="U15" i="41"/>
  <c r="U51" i="30"/>
  <c r="T44" i="30"/>
  <c r="T54" i="30"/>
  <c r="U54" i="30"/>
  <c r="T52" i="30"/>
  <c r="U62" i="41"/>
  <c r="U26" i="41"/>
  <c r="U29" i="29"/>
  <c r="U30" i="29" s="1"/>
  <c r="U43" i="30"/>
  <c r="T14" i="41"/>
  <c r="T22" i="41"/>
  <c r="U39" i="30"/>
  <c r="U22" i="41"/>
  <c r="T55" i="30"/>
  <c r="U14" i="41"/>
  <c r="U37" i="30"/>
  <c r="E28" i="41"/>
  <c r="E30" i="41" s="1"/>
  <c r="U55" i="30"/>
  <c r="T37" i="30"/>
  <c r="U53" i="30"/>
  <c r="T38" i="30"/>
  <c r="T29" i="41"/>
  <c r="U5" i="41"/>
  <c r="T25" i="30"/>
  <c r="U25" i="30"/>
  <c r="U42" i="30"/>
  <c r="U57" i="30"/>
  <c r="T57" i="30"/>
  <c r="U11" i="41"/>
  <c r="U20" i="30"/>
  <c r="T20" i="30"/>
  <c r="U15" i="30"/>
  <c r="T15" i="30"/>
  <c r="T16" i="30"/>
  <c r="U16" i="30"/>
  <c r="U47" i="30"/>
  <c r="T47" i="30"/>
  <c r="T19" i="30"/>
  <c r="U19" i="30"/>
  <c r="T56" i="30"/>
  <c r="U56" i="30"/>
  <c r="U29" i="30"/>
  <c r="T29" i="30"/>
  <c r="T24" i="30"/>
  <c r="U24" i="30"/>
  <c r="T5" i="30"/>
  <c r="U5" i="30"/>
  <c r="T13" i="41"/>
  <c r="T18" i="30"/>
  <c r="U18" i="30"/>
  <c r="T23" i="41"/>
  <c r="T42" i="30"/>
  <c r="U62" i="29"/>
  <c r="U63" i="29" s="1"/>
  <c r="U7" i="41"/>
  <c r="T7" i="41"/>
  <c r="U48" i="30"/>
  <c r="T48" i="30"/>
  <c r="T22" i="30"/>
  <c r="U22" i="30"/>
  <c r="T62" i="41"/>
  <c r="U29" i="41"/>
  <c r="T5" i="41"/>
  <c r="U13" i="41"/>
  <c r="T18" i="41"/>
  <c r="U23" i="41"/>
  <c r="U40" i="30"/>
  <c r="T40" i="30"/>
  <c r="U60" i="30"/>
  <c r="T60" i="30"/>
  <c r="U13" i="30"/>
  <c r="T13" i="30"/>
  <c r="G61" i="30"/>
  <c r="G63" i="30" s="1"/>
  <c r="T36" i="30"/>
  <c r="U36" i="30"/>
  <c r="T23" i="30"/>
  <c r="U23" i="30"/>
  <c r="T62" i="29"/>
  <c r="T63" i="29" s="1"/>
  <c r="U4" i="41"/>
  <c r="T9" i="41"/>
  <c r="T26" i="30"/>
  <c r="U26" i="30"/>
  <c r="T39" i="30"/>
  <c r="U45" i="30"/>
  <c r="T45" i="30"/>
  <c r="U62" i="30"/>
  <c r="T62" i="30"/>
  <c r="U27" i="41"/>
  <c r="T27" i="41"/>
  <c r="U9" i="41"/>
  <c r="G28" i="41"/>
  <c r="U3" i="41"/>
  <c r="T3" i="41"/>
  <c r="T29" i="29"/>
  <c r="T30" i="29" s="1"/>
  <c r="T6" i="41"/>
  <c r="T17" i="41"/>
  <c r="U17" i="41"/>
  <c r="T4" i="41"/>
  <c r="U10" i="41"/>
  <c r="U12" i="41"/>
  <c r="T12" i="41"/>
  <c r="U14" i="30"/>
  <c r="T14" i="30"/>
  <c r="T16" i="41"/>
  <c r="U9" i="30"/>
  <c r="T9" i="30"/>
  <c r="G63" i="41"/>
  <c r="T61" i="41"/>
  <c r="U61" i="41"/>
  <c r="U6" i="41"/>
  <c r="T50" i="30"/>
  <c r="U50" i="30"/>
  <c r="U52" i="30"/>
  <c r="T10" i="41"/>
  <c r="U38" i="30"/>
  <c r="U16" i="41"/>
  <c r="T43" i="30"/>
  <c r="T6" i="30"/>
  <c r="U6" i="30"/>
  <c r="T11" i="41"/>
  <c r="T10" i="30"/>
  <c r="U10" i="30"/>
  <c r="T63" i="41" l="1"/>
  <c r="U63" i="41"/>
  <c r="T8" i="30"/>
  <c r="U8" i="30"/>
  <c r="E28" i="30"/>
  <c r="E30" i="30" s="1"/>
  <c r="C14" i="74"/>
  <c r="E14" i="74"/>
  <c r="E13" i="74"/>
  <c r="U21" i="30"/>
  <c r="U11" i="30"/>
  <c r="U4" i="30"/>
  <c r="E63" i="30"/>
  <c r="E16" i="14"/>
  <c r="T61" i="30"/>
  <c r="T63" i="30" s="1"/>
  <c r="U61" i="30"/>
  <c r="U63" i="30" s="1"/>
  <c r="U17" i="30"/>
  <c r="T17" i="30"/>
  <c r="G30" i="41"/>
  <c r="T28" i="41"/>
  <c r="T30" i="41" s="1"/>
  <c r="U28" i="41"/>
  <c r="U30" i="41" s="1"/>
  <c r="U27" i="30"/>
  <c r="T27" i="30"/>
  <c r="T7" i="30"/>
  <c r="U7" i="30"/>
  <c r="U12" i="30"/>
  <c r="T12" i="30"/>
  <c r="G28" i="30"/>
  <c r="T3" i="30"/>
  <c r="U3" i="30"/>
  <c r="E98" i="91" l="1"/>
  <c r="E90" i="91"/>
  <c r="E99" i="91"/>
  <c r="E91" i="91"/>
  <c r="F21" i="98" s="1"/>
  <c r="E96" i="91"/>
  <c r="E100" i="91"/>
  <c r="E92" i="91"/>
  <c r="F22" i="98" s="1"/>
  <c r="E88" i="91"/>
  <c r="E97" i="91"/>
  <c r="E93" i="91"/>
  <c r="E94" i="91"/>
  <c r="F24" i="98" s="1"/>
  <c r="E89" i="91"/>
  <c r="E95" i="91"/>
  <c r="F25" i="98" s="1"/>
  <c r="E10" i="14"/>
  <c r="E11" i="14"/>
  <c r="F23" i="98"/>
  <c r="C15" i="14"/>
  <c r="C24" i="14" s="1"/>
  <c r="C9" i="14"/>
  <c r="D14" i="98"/>
  <c r="D4" i="98"/>
  <c r="D12" i="98"/>
  <c r="D9" i="98"/>
  <c r="D6" i="98"/>
  <c r="D11" i="98"/>
  <c r="D10" i="98"/>
  <c r="D8" i="98"/>
  <c r="D7" i="98"/>
  <c r="C14" i="98"/>
  <c r="D5" i="98"/>
  <c r="D13" i="98"/>
  <c r="D3" i="98"/>
  <c r="C13" i="74"/>
  <c r="C98" i="91" s="1"/>
  <c r="G30" i="30"/>
  <c r="E15" i="14"/>
  <c r="T28" i="30"/>
  <c r="T30" i="30" s="1"/>
  <c r="U28" i="30"/>
  <c r="U30" i="30" s="1"/>
  <c r="C100" i="91" l="1"/>
  <c r="D30" i="98" s="1"/>
  <c r="D46" i="98" s="1"/>
  <c r="D78" i="98" s="1"/>
  <c r="C88" i="91"/>
  <c r="C97" i="91"/>
  <c r="D27" i="98" s="1"/>
  <c r="D43" i="98" s="1"/>
  <c r="D75" i="98" s="1"/>
  <c r="C91" i="91"/>
  <c r="C96" i="91"/>
  <c r="C92" i="91"/>
  <c r="D22" i="98" s="1"/>
  <c r="D38" i="98" s="1"/>
  <c r="D70" i="98" s="1"/>
  <c r="C99" i="91"/>
  <c r="D29" i="98" s="1"/>
  <c r="D45" i="98" s="1"/>
  <c r="D77" i="98" s="1"/>
  <c r="C89" i="91"/>
  <c r="D19" i="98" s="1"/>
  <c r="C95" i="91"/>
  <c r="D25" i="98" s="1"/>
  <c r="D41" i="98" s="1"/>
  <c r="D73" i="98" s="1"/>
  <c r="C90" i="91"/>
  <c r="C93" i="91"/>
  <c r="D23" i="98" s="1"/>
  <c r="D39" i="98" s="1"/>
  <c r="D71" i="98" s="1"/>
  <c r="C94" i="91"/>
  <c r="D20" i="98"/>
  <c r="D36" i="98" s="1"/>
  <c r="D68" i="98" s="1"/>
  <c r="D28" i="98"/>
  <c r="D44" i="98" s="1"/>
  <c r="D76" i="98" s="1"/>
  <c r="C30" i="98"/>
  <c r="C31" i="98" s="1"/>
  <c r="D24" i="98"/>
  <c r="D40" i="98" s="1"/>
  <c r="D72" i="98" s="1"/>
  <c r="D21" i="98"/>
  <c r="D37" i="98" s="1"/>
  <c r="D69" i="98" s="1"/>
  <c r="F5" i="98"/>
  <c r="F9" i="98"/>
  <c r="F13" i="98"/>
  <c r="F6" i="98"/>
  <c r="F38" i="98" s="1"/>
  <c r="F70" i="98" s="1"/>
  <c r="F10" i="98"/>
  <c r="F3" i="98"/>
  <c r="F7" i="98"/>
  <c r="F11" i="98"/>
  <c r="F4" i="98"/>
  <c r="F8" i="98"/>
  <c r="F12" i="98"/>
  <c r="F14" i="98"/>
  <c r="C34" i="14"/>
  <c r="C23" i="14"/>
  <c r="C27" i="14"/>
  <c r="C31" i="14"/>
  <c r="C26" i="14"/>
  <c r="C30" i="14"/>
  <c r="C33" i="14"/>
  <c r="C29" i="14"/>
  <c r="C25" i="14"/>
  <c r="C22" i="14"/>
  <c r="C92" i="98" s="1"/>
  <c r="C32" i="14"/>
  <c r="C28" i="14"/>
  <c r="E31" i="14"/>
  <c r="E22" i="14"/>
  <c r="E92" i="98" s="1"/>
  <c r="E28" i="14"/>
  <c r="E25" i="14"/>
  <c r="E33" i="14"/>
  <c r="E30" i="14"/>
  <c r="E34" i="14"/>
  <c r="E27" i="14"/>
  <c r="E24" i="14"/>
  <c r="E32" i="14"/>
  <c r="E29" i="14"/>
  <c r="E23" i="14"/>
  <c r="E26" i="14"/>
  <c r="F30" i="98"/>
  <c r="F26" i="98"/>
  <c r="F29" i="98"/>
  <c r="F20" i="98"/>
  <c r="F19" i="98"/>
  <c r="F28" i="98"/>
  <c r="F27" i="98"/>
  <c r="E30" i="98"/>
  <c r="D26" i="98"/>
  <c r="D42" i="98" s="1"/>
  <c r="D74" i="98" s="1"/>
  <c r="D15" i="98"/>
  <c r="C15" i="98"/>
  <c r="E14" i="98"/>
  <c r="E15" i="98" s="1"/>
  <c r="C10" i="14"/>
  <c r="C11" i="14"/>
  <c r="E9" i="14"/>
  <c r="D35" i="98" l="1"/>
  <c r="D47" i="98" s="1"/>
  <c r="D31" i="98"/>
  <c r="D83" i="98" s="1"/>
  <c r="D85" i="98" s="1"/>
  <c r="D87" i="98" s="1"/>
  <c r="C35" i="14"/>
  <c r="D92" i="98"/>
  <c r="F42" i="98"/>
  <c r="F74" i="98" s="1"/>
  <c r="E101" i="91"/>
  <c r="C83" i="98"/>
  <c r="C85" i="98" s="1"/>
  <c r="C91" i="98" s="1"/>
  <c r="C93" i="98" s="1"/>
  <c r="C46" i="98"/>
  <c r="C78" i="98" s="1"/>
  <c r="C79" i="98" s="1"/>
  <c r="C101" i="91"/>
  <c r="F39" i="98"/>
  <c r="F71" i="98" s="1"/>
  <c r="F36" i="98"/>
  <c r="F68" i="98" s="1"/>
  <c r="F46" i="98"/>
  <c r="F78" i="98" s="1"/>
  <c r="F37" i="98"/>
  <c r="F69" i="98" s="1"/>
  <c r="F15" i="98"/>
  <c r="F35" i="98"/>
  <c r="F44" i="98"/>
  <c r="F76" i="98" s="1"/>
  <c r="F41" i="98"/>
  <c r="F73" i="98" s="1"/>
  <c r="F43" i="98"/>
  <c r="F75" i="98" s="1"/>
  <c r="F31" i="98"/>
  <c r="F40" i="98"/>
  <c r="F72" i="98" s="1"/>
  <c r="F92" i="98"/>
  <c r="E46" i="98"/>
  <c r="E31" i="98"/>
  <c r="E83" i="98" s="1"/>
  <c r="E85" i="98" s="1"/>
  <c r="F45" i="98"/>
  <c r="F77" i="98" s="1"/>
  <c r="E35" i="14"/>
  <c r="D67" i="98" l="1"/>
  <c r="D79" i="98" s="1"/>
  <c r="C87" i="98"/>
  <c r="C47" i="98"/>
  <c r="F83" i="98"/>
  <c r="F85" i="98" s="1"/>
  <c r="F87" i="98" s="1"/>
  <c r="D91" i="98"/>
  <c r="D93" i="98" s="1"/>
  <c r="F67" i="98"/>
  <c r="F79" i="98" s="1"/>
  <c r="F47" i="98"/>
  <c r="E87" i="98"/>
  <c r="E91" i="98"/>
  <c r="E93" i="98" s="1"/>
  <c r="E78" i="98"/>
  <c r="E79" i="98" s="1"/>
  <c r="E47" i="98"/>
  <c r="F91" i="98" l="1"/>
  <c r="F93" i="98" s="1"/>
</calcChain>
</file>

<file path=xl/sharedStrings.xml><?xml version="1.0" encoding="utf-8"?>
<sst xmlns="http://schemas.openxmlformats.org/spreadsheetml/2006/main" count="2124" uniqueCount="403">
  <si>
    <t>Finanční model</t>
  </si>
  <si>
    <t>Položky vyplňuje Dopravce</t>
  </si>
  <si>
    <t>Položky vyplňuje Objednatel</t>
  </si>
  <si>
    <t>Položka vyplněná v rozporu s pravidly</t>
  </si>
  <si>
    <t>Výchozí předpoklady</t>
  </si>
  <si>
    <t>Celkem</t>
  </si>
  <si>
    <t>Období Jízdního řádu</t>
  </si>
  <si>
    <t>Jízdní řád</t>
  </si>
  <si>
    <t>Kalendářní rok</t>
  </si>
  <si>
    <t>Provozní parametry</t>
  </si>
  <si>
    <t>XII/31</t>
  </si>
  <si>
    <t>I-XII/32</t>
  </si>
  <si>
    <t>XII/32</t>
  </si>
  <si>
    <t>I-XII/33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</si>
  <si>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</si>
  <si>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</si>
  <si>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</si>
  <si>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</si>
  <si>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</si>
  <si>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</si>
  <si>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</si>
  <si>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</si>
  <si>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Výchozí dopravní výkon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</si>
  <si>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</si>
  <si>
    <t>Výchozí dopravní výkon jednotek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</si>
  <si>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</si>
  <si>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Dve</t>
    </r>
  </si>
  <si>
    <t>Výchozí počet vlakových jednotek [#]</t>
  </si>
  <si>
    <r>
      <t>VV</t>
    </r>
    <r>
      <rPr>
        <vertAlign val="subscript"/>
        <sz val="10"/>
        <color theme="1"/>
        <rFont val="Calibri"/>
        <family val="2"/>
        <scheme val="minor"/>
      </rPr>
      <t>j</t>
    </r>
  </si>
  <si>
    <t>GLOB</t>
  </si>
  <si>
    <t>Výchozí počet pokladních hodin [h]</t>
  </si>
  <si>
    <r>
      <t>PV</t>
    </r>
    <r>
      <rPr>
        <vertAlign val="subscript"/>
        <sz val="10"/>
        <color theme="1"/>
        <rFont val="Calibri"/>
        <family val="2"/>
        <scheme val="minor"/>
      </rPr>
      <t>j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</si>
  <si>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</si>
  <si>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</si>
  <si>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Dve</t>
    </r>
  </si>
  <si>
    <r>
      <t>VV</t>
    </r>
    <r>
      <rPr>
        <vertAlign val="subscript"/>
        <sz val="10"/>
        <color theme="1"/>
        <rFont val="Calibri"/>
        <family val="2"/>
        <scheme val="minor"/>
      </rPr>
      <t>j,k</t>
    </r>
  </si>
  <si>
    <t>Výchozí finanční model</t>
  </si>
  <si>
    <t>Přiřazení položek</t>
  </si>
  <si>
    <t>Součet</t>
  </si>
  <si>
    <t>Průměr</t>
  </si>
  <si>
    <t>Výkon</t>
  </si>
  <si>
    <t>Vozidlo</t>
  </si>
  <si>
    <t>Fixní</t>
  </si>
  <si>
    <t>Trakční energie a palivo</t>
  </si>
  <si>
    <t>-</t>
  </si>
  <si>
    <t>Netrakční energie a palivo</t>
  </si>
  <si>
    <t>Přímý materiál</t>
  </si>
  <si>
    <t>Opravy a údržba vozidel</t>
  </si>
  <si>
    <t>Odpisy dlouhodobého majetku</t>
  </si>
  <si>
    <t>Ostatní</t>
  </si>
  <si>
    <t>Pronájem a leasing vozidel</t>
  </si>
  <si>
    <t>Mzdové náklady</t>
  </si>
  <si>
    <t>Vlaková četa</t>
  </si>
  <si>
    <t>7.2</t>
  </si>
  <si>
    <t>Strojvedoucí</t>
  </si>
  <si>
    <t>7.3</t>
  </si>
  <si>
    <t>Pokladní</t>
  </si>
  <si>
    <t>7.4</t>
  </si>
  <si>
    <t>Ostatní zaměstnanci</t>
  </si>
  <si>
    <t>Sociální a zdravotní pojištění</t>
  </si>
  <si>
    <t>8.2</t>
  </si>
  <si>
    <t>8.3</t>
  </si>
  <si>
    <t>8.4</t>
  </si>
  <si>
    <t>Cestovné</t>
  </si>
  <si>
    <t>Úhrada za použití dopravní cesty</t>
  </si>
  <si>
    <t>Úhrada za použití ostatní infrastruktury</t>
  </si>
  <si>
    <t>Ostatní přímé náklady</t>
  </si>
  <si>
    <t>12.1</t>
  </si>
  <si>
    <t>Finanční náklady</t>
  </si>
  <si>
    <t>12.2</t>
  </si>
  <si>
    <t>Ostatní služby</t>
  </si>
  <si>
    <t>Provozní režie</t>
  </si>
  <si>
    <t>Správní režie</t>
  </si>
  <si>
    <t>Čistý příjem</t>
  </si>
  <si>
    <t>Výchozí cena [tis.Kč]</t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</si>
  <si>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</si>
  <si>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Výchozí jednotková cena [Kč/vlkm]</t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</si>
  <si>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</si>
  <si>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</si>
  <si>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</si>
  <si>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t>Indexace Výchozího finančního modelu</t>
  </si>
  <si>
    <t>Index</t>
  </si>
  <si>
    <t>Definice</t>
  </si>
  <si>
    <t>Index cen průmyslových výrobců - elektřina D351</t>
  </si>
  <si>
    <t>Index cen průmyslových výrobců - železniční vozidla CL302</t>
  </si>
  <si>
    <t>Bez indexace</t>
  </si>
  <si>
    <t>Průměrná hrubá měsíční mzda podle odvětví - doprava a skladování</t>
  </si>
  <si>
    <t>Index spotřebitelských cen</t>
  </si>
  <si>
    <t>Doplněk Výchozího finančního modelu</t>
  </si>
  <si>
    <t>Cenová úroveň pro rok počátku Jízdního řádu [tis.Kč]</t>
  </si>
  <si>
    <t>Doplněná cena [tis.Kč]</t>
  </si>
  <si>
    <t>Doplněná jednotková cena [Kč/vlkm]</t>
  </si>
  <si>
    <t>Aktualizovaný finanční model</t>
  </si>
  <si>
    <t>Aktualizovaná cena [tis.Kč]</t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</si>
  <si>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</si>
  <si>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Aktualizovaná jednotková cena [Kč/vlkm]</t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</si>
  <si>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</si>
  <si>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</si>
  <si>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</si>
  <si>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t>Aktualizovaný finanční model na Výkon</t>
  </si>
  <si>
    <t>Aktualizovaná cena za Výkon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</si>
  <si>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</si>
  <si>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t>Aktualizovaná jednotková cena za Výkon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</si>
  <si>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</si>
  <si>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</si>
  <si>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</si>
  <si>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t>Aktualizovaný finanční model na Vozidlo</t>
  </si>
  <si>
    <t>Aktualizovaná cena za Vozidlo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</si>
  <si>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</si>
  <si>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t>Aktualizovaná jednotková cena za Vozidlo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</si>
  <si>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</si>
  <si>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</si>
  <si>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</si>
  <si>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t>Aktualizovaný finanční model Fixní</t>
  </si>
  <si>
    <t>Aktualizovaná cena za Fixní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</si>
  <si>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</si>
  <si>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Aktualizovaná jednotková cena za Fixní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</si>
  <si>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</si>
  <si>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</si>
  <si>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</si>
  <si>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Výchozí dopravní výkon [vlkm]</t>
  </si>
  <si>
    <t>Výchozí dopravní výkon jednotek [vlkm]</t>
  </si>
  <si>
    <t>Cenová úroveň pro rok počátku Jízdního řádu</t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</si>
  <si>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</si>
  <si>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t>Souhrn Objednávkového finančního modelu</t>
  </si>
  <si>
    <t>Objednávková jednotková cena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</si>
  <si>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</si>
  <si>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t>Objednávková jednotková cena za Výkon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</si>
  <si>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</si>
  <si>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t>Objednávka dopravního výkonu</t>
  </si>
  <si>
    <t>Objednaný dopravní výkon</t>
  </si>
  <si>
    <t>Objednaný dopravní výkon [vlkm]</t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</si>
  <si>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</si>
  <si>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Rozdíl dopravního výkonu [vlkm]</t>
  </si>
  <si>
    <t>Objednaný dopravní výkon vůči výchozímu [%]</t>
  </si>
  <si>
    <t>Objednaný dopravní výkon jednotek</t>
  </si>
  <si>
    <t>… za prosinec na začátku platnosti Jízdního řádu [vlkm]</t>
  </si>
  <si>
    <t>… za leden [vlkm]</t>
  </si>
  <si>
    <t>… za únor [vlkm]</t>
  </si>
  <si>
    <t>… za březen [vlkm]</t>
  </si>
  <si>
    <t>… za duben [vlkm]</t>
  </si>
  <si>
    <t>… za květen [vlkm]</t>
  </si>
  <si>
    <t>… za červen [vlkm]</t>
  </si>
  <si>
    <t>… za červenec [vlkm]</t>
  </si>
  <si>
    <t>… za srpen [vlkm]</t>
  </si>
  <si>
    <t>… za září [vlkm]</t>
  </si>
  <si>
    <t>… za říjen [vlkm]</t>
  </si>
  <si>
    <t>… za listopad [vlkm]</t>
  </si>
  <si>
    <t>… za prosinec na konci platnosti Jízdního řádu [vlkm]</t>
  </si>
  <si>
    <t>Objednaný dopravní výkon jednotek [vlkm]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</si>
  <si>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Jedna</t>
    </r>
  </si>
  <si>
    <t>Rozdíl objednaného dopravního výkonu vůči výchozímu [vlkm]</t>
  </si>
  <si>
    <t>Podíl objednaného dopravního výkonu vůči výchozímu [%]</t>
  </si>
  <si>
    <t>Podíl jednotek na objednaném dopravním výkonu [%]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</si>
  <si>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Dve</t>
    </r>
  </si>
  <si>
    <t>Rozdíl dopravního výkonu vůči výchozímu [vlkm]</t>
  </si>
  <si>
    <t>Objednávka vlakových jednotek</t>
  </si>
  <si>
    <t>Objednaný počet vlakových jednotek</t>
  </si>
  <si>
    <t>Objednaný počet vlakových jednotek [#]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</si>
  <si>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</si>
  <si>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vlakových jednotek vůči výchozímu [#]</t>
  </si>
  <si>
    <t>Objednaný počet vlakových jednotek vůči výchozímu  [%]</t>
  </si>
  <si>
    <t>Objednávka pokladních hodin</t>
  </si>
  <si>
    <t>Objednaný počet pokladních hodin</t>
  </si>
  <si>
    <t>Objednaný počet pokladních hodin [#]</t>
  </si>
  <si>
    <r>
      <t>PO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</si>
  <si>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pokladních hodin vůči výchozímu [#]</t>
  </si>
  <si>
    <t>Objednaný počet pokladních hodin vůči výchozímu  [%]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</si>
  <si>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</si>
  <si>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</si>
  <si>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</si>
  <si>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</si>
  <si>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Dve</t>
    </r>
  </si>
  <si>
    <t>Objednávka počtu vlakových jednotek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</si>
  <si>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j,k</t>
    </r>
  </si>
  <si>
    <t>Souhrn Objednávky dopravního výkonu</t>
  </si>
  <si>
    <t>Objednaný dopravní výkon - celkem  [vlkm]</t>
  </si>
  <si>
    <r>
      <t>DO</t>
    </r>
    <r>
      <rPr>
        <vertAlign val="subscript"/>
        <sz val="10"/>
        <color theme="1"/>
        <rFont val="Calibri"/>
        <family val="2"/>
        <scheme val="minor"/>
      </rPr>
      <t>j,k</t>
    </r>
  </si>
  <si>
    <t>Objednávková jednotková cena - vážený průměr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</si>
  <si>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</si>
  <si>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JCO</t>
    </r>
    <r>
      <rPr>
        <vertAlign val="subscript"/>
        <sz val="10"/>
        <color theme="1"/>
        <rFont val="Calibri"/>
        <family val="2"/>
        <scheme val="minor"/>
      </rPr>
      <t>j,g</t>
    </r>
    <r>
      <rPr>
        <sz val="10"/>
        <color theme="1"/>
        <rFont val="Calibri"/>
        <family val="2"/>
        <scheme val="minor"/>
      </rPr>
      <t xml:space="preserve"> + JCO</t>
    </r>
    <r>
      <rPr>
        <vertAlign val="subscript"/>
        <sz val="10"/>
        <color theme="1"/>
        <rFont val="Calibri"/>
        <family val="2"/>
        <scheme val="minor"/>
      </rPr>
      <t>j,k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</si>
  <si>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</si>
  <si>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vertAlign val="subscript"/>
        <sz val="10"/>
        <color theme="1"/>
        <rFont val="Calibri"/>
        <family val="2"/>
        <scheme val="minor"/>
      </rPr>
      <t>j,g</t>
    </r>
  </si>
  <si>
    <r>
      <t>CO</t>
    </r>
    <r>
      <rPr>
        <vertAlign val="subscript"/>
        <sz val="10"/>
        <color theme="1"/>
        <rFont val="Calibri"/>
        <family val="2"/>
        <scheme val="minor"/>
      </rPr>
      <t>j,k</t>
    </r>
  </si>
  <si>
    <t>Zálohy dle Objednávkového finančního modelu</t>
  </si>
  <si>
    <t>Měsíční záloha [tis.Kč]</t>
  </si>
  <si>
    <r>
      <t>LS</t>
    </r>
    <r>
      <rPr>
        <vertAlign val="subscript"/>
        <sz val="10"/>
        <color theme="1"/>
        <rFont val="Calibri"/>
        <family val="2"/>
        <scheme val="minor"/>
      </rPr>
      <t>j</t>
    </r>
  </si>
  <si>
    <t>Objednávkový finanční model</t>
  </si>
  <si>
    <t>Objednávková cena [tis.Kč]</t>
  </si>
  <si>
    <t>Objednaný dopravní výkon [tis.vlkm]</t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</si>
  <si>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</si>
  <si>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</si>
  <si>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</si>
  <si>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</si>
  <si>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j,k</t>
    </r>
  </si>
  <si>
    <t>Objednávkový finanční model na Výkon</t>
  </si>
  <si>
    <t>Objednávková cena za Výkon [tis.Kč]</t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</si>
  <si>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</si>
  <si>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</si>
  <si>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</si>
  <si>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t>Objednávkový finanční model na Vozidlo</t>
  </si>
  <si>
    <t>Objednávková cena za Vozidlo [tis.Kč]</t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</si>
  <si>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</si>
  <si>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t>Objednávková jednotková cena za Vozidlo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</si>
  <si>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</si>
  <si>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</si>
  <si>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</si>
  <si>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</si>
  <si>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</si>
  <si>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t>Odchylka skutečnosti proti objednávce</t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</si>
  <si>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</si>
  <si>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Záměna jednotky za soupravu dvou jednotek</t>
  </si>
  <si>
    <t>Záměna jednotky za soupravu dvou jednotek [vlkm]</t>
  </si>
  <si>
    <r>
      <t>DZ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Jedna-Dve</t>
    </r>
  </si>
  <si>
    <t>Neuskutečněný nezaviněný dopravní výkon</t>
  </si>
  <si>
    <t>Neuskutečněný nezaviněný dopravní výkon [vlkm]</t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</si>
  <si>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</si>
  <si>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zaviněný dopravní výkon</t>
  </si>
  <si>
    <t>Neuskutečněný zaviněný dopravní výkon [vlkm]</t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</si>
  <si>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</si>
  <si>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Skutečnost dopravního výkonu</t>
  </si>
  <si>
    <t>Skutečný dopravní výkon</t>
  </si>
  <si>
    <t>Skutečný dopravní výkon [vlkm]</t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</si>
  <si>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</si>
  <si>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</si>
  <si>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DZ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Jedna-Dve</t>
    </r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</si>
  <si>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</si>
  <si>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</si>
  <si>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</si>
  <si>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t>… za leden [Kč]</t>
  </si>
  <si>
    <t>… za únor [Kč]</t>
  </si>
  <si>
    <t>… za březen [Kč]</t>
  </si>
  <si>
    <t>… za duben [Kč]</t>
  </si>
  <si>
    <t>… za květen [Kč]</t>
  </si>
  <si>
    <t>… za červen [Kč]</t>
  </si>
  <si>
    <t>… za červenec [Kč]</t>
  </si>
  <si>
    <t>… za srpen [Kč]</t>
  </si>
  <si>
    <t>… za září [Kč]</t>
  </si>
  <si>
    <t>… za říjen [Kč]</t>
  </si>
  <si>
    <t>… za listopad [Kč]</t>
  </si>
  <si>
    <t>Cenová úroveň pro kalendářní rok</t>
  </si>
  <si>
    <t>Skutečná kompenzace</t>
  </si>
  <si>
    <t>Skutečná kompenzace [Kč]</t>
  </si>
  <si>
    <t>Skutečná jednotková kompenzace [Kč/vlkm]</t>
  </si>
  <si>
    <t>Vypořádání záloh</t>
  </si>
  <si>
    <t>Doplatek kompenzace [Kč]</t>
  </si>
  <si>
    <r>
      <t>PV</t>
    </r>
    <r>
      <rPr>
        <vertAlign val="subscript"/>
        <sz val="10"/>
        <color theme="1"/>
        <rFont val="Calibri"/>
        <family val="2"/>
        <scheme val="minor"/>
      </rPr>
      <t>j,k</t>
    </r>
  </si>
  <si>
    <t>Objednávková cena - celkem [Kč]</t>
  </si>
  <si>
    <t>Objednávková cena - GLOB [Kč]</t>
  </si>
  <si>
    <t>… za prosinec na začátku platnosti Jízdního řádu [Kč]</t>
  </si>
  <si>
    <t>… za prosinec na konci platnosti Jízdního řádu [Kč]</t>
  </si>
  <si>
    <t>Měsíční zálohy celkem [Kč]</t>
  </si>
  <si>
    <t>Výchozí kompenzace [tis.Kč]</t>
  </si>
  <si>
    <t>Výchozí výnosy celkem [tis.Kč]</t>
  </si>
  <si>
    <t>Ostatní výnosy</t>
  </si>
  <si>
    <t>Ostatní tržby z přepravy</t>
  </si>
  <si>
    <t>Tržby z jízdného</t>
  </si>
  <si>
    <t>Jiné</t>
  </si>
  <si>
    <t>Pouze pro účely hodnocení Nabídky</t>
  </si>
  <si>
    <t>Přepočet Výchozího finančního modelu</t>
  </si>
  <si>
    <t>Výchozí finanční model po přepočtu</t>
  </si>
  <si>
    <t>Nejvyšší dovolená Výchozí jednotková cena [Kč/vlkm]</t>
  </si>
  <si>
    <t>Pásmo dovolené roční změny Výchozí jednotkové ceny +/- [%]</t>
  </si>
  <si>
    <t>Výchozí jednotková cena po přepočtu [Kč/vlkm]</t>
  </si>
  <si>
    <t>Výchozí cena po přepočtu [tis.Kč]</t>
  </si>
  <si>
    <t>Nabídková cena</t>
  </si>
  <si>
    <t>Položky pro výpočet dílčího kritéria hodnocení</t>
  </si>
  <si>
    <t>Hodnota</t>
  </si>
  <si>
    <t>Váha</t>
  </si>
  <si>
    <t>Vážená průměrná nabídková cena [Kč/vlkm]</t>
  </si>
  <si>
    <t>Objednávková cena</t>
  </si>
  <si>
    <t>Rozdělení Objednávkové ceny do měsíců [Kč]</t>
  </si>
  <si>
    <t>… za leden</t>
  </si>
  <si>
    <t>… za únor</t>
  </si>
  <si>
    <t>… za březen</t>
  </si>
  <si>
    <t>… za duben</t>
  </si>
  <si>
    <t>… za květen</t>
  </si>
  <si>
    <t>… za červen</t>
  </si>
  <si>
    <t>… za červenec</t>
  </si>
  <si>
    <t>… za srpen</t>
  </si>
  <si>
    <t>… za září</t>
  </si>
  <si>
    <t>… za říjen</t>
  </si>
  <si>
    <t>… za listopad</t>
  </si>
  <si>
    <t>… za prosinec</t>
  </si>
  <si>
    <t>Objednávková cena [Kč]</t>
  </si>
  <si>
    <r>
      <t>CO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</si>
  <si>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Vypořádání odchylek Skutečnosti vůči Objednávce</t>
  </si>
  <si>
    <t>Hodnota odchylek Skutečnosti [Kč]</t>
  </si>
  <si>
    <t>Odchylky Skutečnosti [Kč]</t>
  </si>
  <si>
    <t>Skutečná cena</t>
  </si>
  <si>
    <t>Rozdělení Skutečné ceny do měsíců [Kč]</t>
  </si>
  <si>
    <t>Skutečná cena [Kč]</t>
  </si>
  <si>
    <r>
      <t>CS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</si>
  <si>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Skutečné výnosy</t>
  </si>
  <si>
    <t>Záznam Skutečných výnosů do měsíců [Kč]</t>
  </si>
  <si>
    <t>Skutečné výnosy [Kč]</t>
  </si>
  <si>
    <r>
      <t>TS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</si>
  <si>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Rozdělení Skutečné kompenzace do měsíců [Kč]</t>
  </si>
  <si>
    <r>
      <t>KS</t>
    </r>
    <r>
      <rPr>
        <b/>
        <vertAlign val="subscript"/>
        <sz val="10"/>
        <color theme="1"/>
        <rFont val="Calibri"/>
        <family val="2"/>
        <scheme val="minor"/>
      </rPr>
      <t>k</t>
    </r>
  </si>
  <si>
    <r>
      <t>CS</t>
    </r>
    <r>
      <rPr>
        <vertAlign val="subscript"/>
        <sz val="10"/>
        <color theme="1"/>
        <rFont val="Calibri"/>
        <family val="2"/>
        <scheme val="minor"/>
      </rPr>
      <t>k</t>
    </r>
  </si>
  <si>
    <r>
      <t>TS</t>
    </r>
    <r>
      <rPr>
        <vertAlign val="subscript"/>
        <sz val="10"/>
        <color theme="1"/>
        <rFont val="Calibri"/>
        <family val="2"/>
        <scheme val="minor"/>
      </rPr>
      <t>k</t>
    </r>
  </si>
  <si>
    <r>
      <t>DS</t>
    </r>
    <r>
      <rPr>
        <vertAlign val="subscript"/>
        <sz val="10"/>
        <color theme="1"/>
        <rFont val="Calibri"/>
        <family val="2"/>
        <scheme val="minor"/>
      </rPr>
      <t>k</t>
    </r>
  </si>
  <si>
    <r>
      <t>JKS</t>
    </r>
    <r>
      <rPr>
        <b/>
        <vertAlign val="subscript"/>
        <sz val="10"/>
        <color theme="1"/>
        <rFont val="Calibri"/>
        <family val="2"/>
        <charset val="238"/>
        <scheme val="minor"/>
      </rPr>
      <t>k</t>
    </r>
  </si>
  <si>
    <r>
      <t>KS</t>
    </r>
    <r>
      <rPr>
        <vertAlign val="subscript"/>
        <sz val="10"/>
        <color theme="1"/>
        <rFont val="Calibri"/>
        <family val="2"/>
        <scheme val="minor"/>
      </rPr>
      <t>k</t>
    </r>
  </si>
  <si>
    <t>Poskytnuté zálohy [Kč]</t>
  </si>
  <si>
    <r>
      <t>LS</t>
    </r>
    <r>
      <rPr>
        <vertAlign val="subscript"/>
        <sz val="10"/>
        <color theme="1"/>
        <rFont val="Calibri"/>
        <family val="2"/>
        <scheme val="minor"/>
      </rPr>
      <t>k</t>
    </r>
  </si>
  <si>
    <r>
      <t>KS</t>
    </r>
    <r>
      <rPr>
        <b/>
        <vertAlign val="subscript"/>
        <sz val="10"/>
        <color theme="1"/>
        <rFont val="Calibri"/>
        <family val="2"/>
        <charset val="238"/>
        <scheme val="minor"/>
      </rPr>
      <t xml:space="preserve">k </t>
    </r>
    <r>
      <rPr>
        <b/>
        <sz val="10"/>
        <color theme="1"/>
        <rFont val="Calibri"/>
        <family val="2"/>
        <scheme val="minor"/>
      </rPr>
      <t>- LS</t>
    </r>
    <r>
      <rPr>
        <b/>
        <vertAlign val="subscript"/>
        <sz val="10"/>
        <color theme="1"/>
        <rFont val="Calibri"/>
        <family val="2"/>
        <scheme val="minor"/>
      </rPr>
      <t>k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</si>
  <si>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</si>
  <si>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</si>
  <si>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n,g</t>
    </r>
  </si>
  <si>
    <r>
      <t>DV</t>
    </r>
    <r>
      <rPr>
        <vertAlign val="subscript"/>
        <sz val="10"/>
        <color theme="1"/>
        <rFont val="Calibri"/>
        <family val="2"/>
        <scheme val="minor"/>
      </rPr>
      <t>n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</si>
  <si>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n,g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</si>
  <si>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</si>
  <si>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</si>
  <si>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</si>
  <si>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</si>
  <si>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</si>
  <si>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</si>
  <si>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</si>
  <si>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Cenová úroveň pro rok 2025 [tis.Kč]</t>
  </si>
  <si>
    <t>Z cenové úrovně roku 2025 na rok počátku Jízdního řádu</t>
  </si>
  <si>
    <t>Objednávková jednotková cena za Výkon za jednotku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</si>
  <si>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Vykon, Jedna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</si>
  <si>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Vykon, Jedna</t>
    </r>
  </si>
  <si>
    <t>5.2</t>
  </si>
  <si>
    <t>Pásmo dovoleného ročního zvýšení Výchozí jednotkové ceny [%]</t>
  </si>
  <si>
    <t>Zajištění dopravní obslužnosti drážní osobní dopravou na území kraje Vysočina</t>
  </si>
  <si>
    <t>LVj</t>
  </si>
  <si>
    <t>TVj</t>
  </si>
  <si>
    <t>XII/33</t>
  </si>
  <si>
    <t>I-XII/34</t>
  </si>
  <si>
    <t>XII/34</t>
  </si>
  <si>
    <t>I-XII/35</t>
  </si>
  <si>
    <t>XII/35</t>
  </si>
  <si>
    <t>I-XII/36</t>
  </si>
  <si>
    <t>XII/36</t>
  </si>
  <si>
    <t>I-XII/37</t>
  </si>
  <si>
    <t>XII/37</t>
  </si>
  <si>
    <t>I-XII/38</t>
  </si>
  <si>
    <t>XII/38</t>
  </si>
  <si>
    <t>I-XII/39</t>
  </si>
  <si>
    <t>XII/39</t>
  </si>
  <si>
    <t>I-XII/40</t>
  </si>
  <si>
    <t>XII/40</t>
  </si>
  <si>
    <t>I-XII/41</t>
  </si>
  <si>
    <t>XII/41</t>
  </si>
  <si>
    <t>I-XII/42</t>
  </si>
  <si>
    <t>XII/42</t>
  </si>
  <si>
    <t>I-XII/43</t>
  </si>
  <si>
    <t>XII/43</t>
  </si>
  <si>
    <t>I-XII/44</t>
  </si>
  <si>
    <t>XII/44</t>
  </si>
  <si>
    <t>I-XII/45</t>
  </si>
  <si>
    <t>XII/45</t>
  </si>
  <si>
    <t>I-XII/46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</si>
  <si>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</si>
  <si>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</si>
  <si>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</si>
  <si>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</si>
  <si>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</si>
  <si>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</si>
  <si>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</si>
  <si>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</si>
  <si>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</si>
  <si>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</si>
  <si>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</si>
  <si>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2044/45</t>
  </si>
  <si>
    <t>2045/46</t>
  </si>
  <si>
    <t>AC/DC</t>
  </si>
  <si>
    <t>AC</t>
  </si>
  <si>
    <t>Objednaný počet hodin provozu strojvedoucích vůči výchozímu  [%]</t>
  </si>
  <si>
    <t>Objednaný počet hodin provozu vlakových čet vůči výchozímu  [%]</t>
  </si>
  <si>
    <t>Objednaný dopravní výkon - AC/DC [vlkm]</t>
  </si>
  <si>
    <t>Objednaný dopravní výkon - AC [vlkm]</t>
  </si>
  <si>
    <t>Objednávková jednotková cena - GLOB + AC/DC [Kč/vlkm]</t>
  </si>
  <si>
    <t>Objednávková jednotková cena - GLOB +AC [Kč/vlkm]</t>
  </si>
  <si>
    <t>Objednávková cena - AC/DC [Kč]</t>
  </si>
  <si>
    <t>Objednávková cena - AC [Kč]</t>
  </si>
  <si>
    <t>Vozidla</t>
  </si>
  <si>
    <t>Výchozí hodiny provozu vlakových čet [h]</t>
  </si>
  <si>
    <t>Výchozí hodiny provozu strojvedoucích [h]</t>
  </si>
  <si>
    <t>Objednávka hodin provozu vlakových čet</t>
  </si>
  <si>
    <t>Objednaný počet hodin provozu vlakových čet [h]</t>
  </si>
  <si>
    <t>Rozdíl počtu hodin provozu vlakových čet vůči výchozímu [h]</t>
  </si>
  <si>
    <t>Objednávka hodin provozu strojvedoucích</t>
  </si>
  <si>
    <t>Objednaný počet hodin provozu strojvedoucích [h]</t>
  </si>
  <si>
    <t>Rozdíl počtu hodin provozu strojvedoucích vůči výchozímu [h]</t>
  </si>
  <si>
    <t>Elektrická energie</t>
  </si>
  <si>
    <t>Hodiny</t>
  </si>
  <si>
    <r>
      <t>LV</t>
    </r>
    <r>
      <rPr>
        <vertAlign val="subscript"/>
        <sz val="10"/>
        <color theme="1"/>
        <rFont val="Calibri"/>
        <family val="2"/>
        <scheme val="minor"/>
      </rPr>
      <t>j</t>
    </r>
  </si>
  <si>
    <r>
      <t>TV</t>
    </r>
    <r>
      <rPr>
        <vertAlign val="subscript"/>
        <sz val="10"/>
        <color theme="1"/>
        <rFont val="Calibri"/>
        <family val="2"/>
        <scheme val="minor"/>
      </rPr>
      <t>j</t>
    </r>
  </si>
  <si>
    <t>Výchozí dopravní výkon souprav [tis.vlkm]</t>
  </si>
  <si>
    <t>Výchozí dopravní výkon souprav [vlkm]</t>
  </si>
  <si>
    <t>Objednaný dopravní výkon souprav</t>
  </si>
  <si>
    <t>Objednaný dopravní výkon souprav [vlkm]</t>
  </si>
  <si>
    <t>Podíl souprav na objednaném dopravním výkonu [%]</t>
  </si>
  <si>
    <t>Objednaný dopravní výkon souprav  [vlkm]</t>
  </si>
  <si>
    <t>Verze 11. 11. 2025</t>
  </si>
  <si>
    <t>Provozní soubor EMU Vysočina</t>
  </si>
  <si>
    <t>… za prosinec na začátku platnosti Jízdního řádu</t>
  </si>
  <si>
    <t>… za prosinec na konci platnosti Jízdního řádu</t>
  </si>
  <si>
    <t>Přidaný dopravní výkon</t>
  </si>
  <si>
    <t>Přidaný dopravní výkon [vlkm]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</si>
</sst>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,"/>
    <numFmt numFmtId="166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/>
    <xf numFmtId="0" fontId="1" fillId="0" borderId="0"/>
  </cellStyleXfs>
  <cellXfs count="424">
    <xf numFmtId="0" fontId="0" fillId="0" borderId="0" xfId="0"/>
    <xf numFmtId="0" fontId="2" fillId="0" borderId="0" xfId="0" applyFont="1"/>
    <xf numFmtId="2" fontId="2" fillId="0" borderId="8" xfId="0" applyNumberFormat="1" applyFont="1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5" xfId="0" applyBorder="1"/>
    <xf numFmtId="0" fontId="0" fillId="0" borderId="6" xfId="0" applyBorder="1"/>
    <xf numFmtId="0" fontId="2" fillId="0" borderId="15" xfId="0" applyFont="1" applyBorder="1"/>
    <xf numFmtId="0" fontId="2" fillId="0" borderId="8" xfId="0" applyFont="1" applyBorder="1"/>
    <xf numFmtId="0" fontId="2" fillId="0" borderId="17" xfId="0" applyFont="1" applyBorder="1"/>
    <xf numFmtId="0" fontId="0" fillId="0" borderId="18" xfId="0" applyBorder="1"/>
    <xf numFmtId="0" fontId="2" fillId="0" borderId="18" xfId="0" applyFont="1" applyBorder="1" applyAlignment="1">
      <alignment horizontal="right"/>
    </xf>
    <xf numFmtId="0" fontId="2" fillId="0" borderId="19" xfId="0" applyFont="1" applyBorder="1"/>
    <xf numFmtId="0" fontId="2" fillId="0" borderId="10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2" fontId="0" fillId="0" borderId="6" xfId="0" applyNumberForma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2" fillId="0" borderId="25" xfId="0" applyNumberFormat="1" applyFont="1" applyBorder="1"/>
    <xf numFmtId="0" fontId="0" fillId="0" borderId="15" xfId="0" applyBorder="1"/>
    <xf numFmtId="2" fontId="2" fillId="0" borderId="7" xfId="0" applyNumberFormat="1" applyFont="1" applyBorder="1" applyAlignment="1">
      <alignment horizontal="right"/>
    </xf>
    <xf numFmtId="0" fontId="2" fillId="0" borderId="21" xfId="0" applyFont="1" applyBorder="1"/>
    <xf numFmtId="0" fontId="4" fillId="3" borderId="16" xfId="0" applyFont="1" applyFill="1" applyBorder="1"/>
    <xf numFmtId="0" fontId="4" fillId="3" borderId="11" xfId="0" applyFont="1" applyFill="1" applyBorder="1"/>
    <xf numFmtId="0" fontId="2" fillId="0" borderId="13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4" fillId="5" borderId="16" xfId="0" applyFont="1" applyFill="1" applyBorder="1"/>
    <xf numFmtId="0" fontId="4" fillId="5" borderId="11" xfId="0" applyFont="1" applyFill="1" applyBorder="1"/>
    <xf numFmtId="0" fontId="4" fillId="7" borderId="16" xfId="0" applyFont="1" applyFill="1" applyBorder="1"/>
    <xf numFmtId="0" fontId="0" fillId="0" borderId="31" xfId="0" applyBorder="1"/>
    <xf numFmtId="0" fontId="2" fillId="0" borderId="35" xfId="0" applyFont="1" applyBorder="1"/>
    <xf numFmtId="3" fontId="2" fillId="0" borderId="36" xfId="0" applyNumberFormat="1" applyFont="1" applyBorder="1"/>
    <xf numFmtId="3" fontId="2" fillId="0" borderId="37" xfId="0" applyNumberFormat="1" applyFont="1" applyBorder="1"/>
    <xf numFmtId="3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0" fontId="0" fillId="0" borderId="39" xfId="0" applyBorder="1"/>
    <xf numFmtId="0" fontId="0" fillId="6" borderId="0" xfId="0" applyFill="1"/>
    <xf numFmtId="0" fontId="0" fillId="2" borderId="0" xfId="0" applyFill="1"/>
    <xf numFmtId="0" fontId="2" fillId="0" borderId="11" xfId="0" applyFont="1" applyBorder="1" applyAlignment="1">
      <alignment horizontal="left"/>
    </xf>
    <xf numFmtId="0" fontId="0" fillId="8" borderId="0" xfId="0" applyFill="1"/>
    <xf numFmtId="9" fontId="0" fillId="2" borderId="4" xfId="0" applyNumberFormat="1" applyFill="1" applyBorder="1" applyProtection="1">
      <protection locked="0"/>
    </xf>
    <xf numFmtId="49" fontId="0" fillId="0" borderId="2" xfId="0" applyNumberFormat="1" applyBorder="1" applyAlignment="1">
      <alignment horizontal="right"/>
    </xf>
    <xf numFmtId="49" fontId="0" fillId="0" borderId="5" xfId="0" applyNumberFormat="1" applyBorder="1" applyAlignment="1">
      <alignment horizontal="right"/>
    </xf>
    <xf numFmtId="3" fontId="0" fillId="0" borderId="7" xfId="0" applyNumberFormat="1" applyBorder="1"/>
    <xf numFmtId="3" fontId="0" fillId="0" borderId="8" xfId="0" applyNumberFormat="1" applyBorder="1"/>
    <xf numFmtId="0" fontId="2" fillId="0" borderId="18" xfId="0" applyFont="1" applyBorder="1"/>
    <xf numFmtId="0" fontId="0" fillId="0" borderId="8" xfId="0" applyBorder="1"/>
    <xf numFmtId="0" fontId="4" fillId="7" borderId="11" xfId="0" applyFont="1" applyFill="1" applyBorder="1"/>
    <xf numFmtId="0" fontId="0" fillId="0" borderId="33" xfId="0" applyBorder="1"/>
    <xf numFmtId="0" fontId="9" fillId="0" borderId="9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5" fillId="0" borderId="37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8" fillId="0" borderId="0" xfId="0" applyFont="1"/>
    <xf numFmtId="9" fontId="0" fillId="0" borderId="24" xfId="0" applyNumberFormat="1" applyBorder="1"/>
    <xf numFmtId="0" fontId="18" fillId="0" borderId="0" xfId="0" applyFont="1"/>
    <xf numFmtId="0" fontId="2" fillId="0" borderId="31" xfId="0" applyFont="1" applyBorder="1"/>
    <xf numFmtId="0" fontId="0" fillId="0" borderId="34" xfId="0" applyBorder="1"/>
    <xf numFmtId="0" fontId="0" fillId="0" borderId="16" xfId="0" applyBorder="1"/>
    <xf numFmtId="4" fontId="2" fillId="0" borderId="8" xfId="0" applyNumberFormat="1" applyFont="1" applyBorder="1"/>
    <xf numFmtId="9" fontId="0" fillId="0" borderId="4" xfId="0" applyNumberFormat="1" applyBorder="1"/>
    <xf numFmtId="9" fontId="0" fillId="0" borderId="5" xfId="0" applyNumberFormat="1" applyBorder="1"/>
    <xf numFmtId="0" fontId="4" fillId="4" borderId="16" xfId="0" applyFont="1" applyFill="1" applyBorder="1"/>
    <xf numFmtId="0" fontId="4" fillId="4" borderId="11" xfId="0" applyFont="1" applyFill="1" applyBorder="1"/>
    <xf numFmtId="0" fontId="2" fillId="0" borderId="12" xfId="0" applyFont="1" applyBorder="1"/>
    <xf numFmtId="0" fontId="2" fillId="0" borderId="19" xfId="0" applyFont="1" applyBorder="1" applyAlignment="1">
      <alignment horizontal="right"/>
    </xf>
    <xf numFmtId="9" fontId="0" fillId="0" borderId="23" xfId="0" applyNumberFormat="1" applyBorder="1"/>
    <xf numFmtId="2" fontId="2" fillId="0" borderId="9" xfId="0" applyNumberFormat="1" applyFont="1" applyBorder="1"/>
    <xf numFmtId="2" fontId="2" fillId="0" borderId="7" xfId="0" applyNumberFormat="1" applyFont="1" applyBorder="1"/>
    <xf numFmtId="165" fontId="0" fillId="0" borderId="1" xfId="0" applyNumberFormat="1" applyBorder="1"/>
    <xf numFmtId="165" fontId="0" fillId="0" borderId="2" xfId="0" applyNumberFormat="1" applyBorder="1"/>
    <xf numFmtId="165" fontId="0" fillId="0" borderId="23" xfId="0" applyNumberFormat="1" applyBorder="1"/>
    <xf numFmtId="165" fontId="0" fillId="0" borderId="11" xfId="0" applyNumberFormat="1" applyBorder="1" applyAlignment="1">
      <alignment horizontal="right"/>
    </xf>
    <xf numFmtId="165" fontId="0" fillId="0" borderId="11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165" fontId="0" fillId="0" borderId="21" xfId="0" applyNumberFormat="1" applyBorder="1"/>
    <xf numFmtId="165" fontId="0" fillId="0" borderId="5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5" fontId="0" fillId="2" borderId="5" xfId="0" applyNumberFormat="1" applyFill="1" applyBorder="1" applyProtection="1">
      <protection locked="0"/>
    </xf>
    <xf numFmtId="165" fontId="0" fillId="0" borderId="29" xfId="0" applyNumberFormat="1" applyBorder="1"/>
    <xf numFmtId="165" fontId="2" fillId="0" borderId="8" xfId="0" applyNumberFormat="1" applyFont="1" applyBorder="1"/>
    <xf numFmtId="165" fontId="2" fillId="0" borderId="7" xfId="0" applyNumberFormat="1" applyFont="1" applyBorder="1"/>
    <xf numFmtId="165" fontId="2" fillId="0" borderId="9" xfId="0" applyNumberFormat="1" applyFont="1" applyBorder="1"/>
    <xf numFmtId="9" fontId="0" fillId="2" borderId="1" xfId="0" applyNumberFormat="1" applyFill="1" applyBorder="1" applyProtection="1">
      <protection locked="0"/>
    </xf>
    <xf numFmtId="9" fontId="0" fillId="2" borderId="2" xfId="0" applyNumberFormat="1" applyFill="1" applyBorder="1" applyProtection="1">
      <protection locked="0"/>
    </xf>
    <xf numFmtId="9" fontId="0" fillId="2" borderId="5" xfId="0" applyNumberFormat="1" applyFill="1" applyBorder="1" applyProtection="1">
      <protection locked="0"/>
    </xf>
    <xf numFmtId="9" fontId="0" fillId="2" borderId="29" xfId="0" applyNumberFormat="1" applyFill="1" applyBorder="1" applyProtection="1">
      <protection locked="0"/>
    </xf>
    <xf numFmtId="9" fontId="0" fillId="2" borderId="27" xfId="0" applyNumberFormat="1" applyFill="1" applyBorder="1" applyProtection="1">
      <protection locked="0"/>
    </xf>
    <xf numFmtId="165" fontId="2" fillId="0" borderId="25" xfId="0" applyNumberFormat="1" applyFont="1" applyBorder="1"/>
    <xf numFmtId="165" fontId="0" fillId="0" borderId="24" xfId="0" applyNumberFormat="1" applyBorder="1"/>
    <xf numFmtId="165" fontId="7" fillId="0" borderId="5" xfId="0" applyNumberFormat="1" applyFont="1" applyBorder="1"/>
    <xf numFmtId="0" fontId="2" fillId="0" borderId="18" xfId="0" applyFont="1" applyBorder="1" applyAlignment="1">
      <alignment horizontal="left"/>
    </xf>
    <xf numFmtId="0" fontId="0" fillId="0" borderId="0" xfId="0" applyAlignment="1">
      <alignment horizontal="left"/>
    </xf>
    <xf numFmtId="165" fontId="0" fillId="0" borderId="27" xfId="0" applyNumberFormat="1" applyBorder="1"/>
    <xf numFmtId="0" fontId="4" fillId="4" borderId="12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28" xfId="0" applyBorder="1" applyAlignment="1">
      <alignment horizontal="left"/>
    </xf>
    <xf numFmtId="9" fontId="0" fillId="0" borderId="51" xfId="0" applyNumberFormat="1" applyBorder="1"/>
    <xf numFmtId="9" fontId="0" fillId="0" borderId="46" xfId="0" applyNumberFormat="1" applyBorder="1"/>
    <xf numFmtId="9" fontId="0" fillId="0" borderId="0" xfId="0" applyNumberFormat="1"/>
    <xf numFmtId="9" fontId="0" fillId="0" borderId="48" xfId="0" applyNumberFormat="1" applyBorder="1"/>
    <xf numFmtId="0" fontId="0" fillId="0" borderId="5" xfId="0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3" fontId="2" fillId="0" borderId="1" xfId="0" applyNumberFormat="1" applyFont="1" applyBorder="1"/>
    <xf numFmtId="3" fontId="2" fillId="0" borderId="2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4" fillId="7" borderId="11" xfId="0" applyFont="1" applyFill="1" applyBorder="1" applyAlignment="1">
      <alignment horizontal="left"/>
    </xf>
    <xf numFmtId="0" fontId="17" fillId="0" borderId="27" xfId="0" applyFont="1" applyBorder="1" applyAlignment="1">
      <alignment horizontal="left"/>
    </xf>
    <xf numFmtId="4" fontId="2" fillId="0" borderId="36" xfId="0" applyNumberFormat="1" applyFont="1" applyBorder="1"/>
    <xf numFmtId="4" fontId="2" fillId="0" borderId="37" xfId="0" applyNumberFormat="1" applyFont="1" applyBorder="1"/>
    <xf numFmtId="4" fontId="0" fillId="0" borderId="2" xfId="0" applyNumberFormat="1" applyBorder="1"/>
    <xf numFmtId="4" fontId="0" fillId="0" borderId="0" xfId="0" applyNumberFormat="1"/>
    <xf numFmtId="4" fontId="0" fillId="0" borderId="33" xfId="0" applyNumberFormat="1" applyBorder="1"/>
    <xf numFmtId="4" fontId="0" fillId="0" borderId="11" xfId="0" applyNumberFormat="1" applyBorder="1"/>
    <xf numFmtId="0" fontId="0" fillId="0" borderId="0" xfId="0" applyAlignment="1">
      <alignment horizontal="right"/>
    </xf>
    <xf numFmtId="0" fontId="17" fillId="0" borderId="11" xfId="0" applyFont="1" applyBorder="1" applyAlignment="1">
      <alignment horizontal="left"/>
    </xf>
    <xf numFmtId="49" fontId="2" fillId="0" borderId="18" xfId="0" applyNumberFormat="1" applyFont="1" applyBorder="1" applyAlignment="1">
      <alignment horizontal="right"/>
    </xf>
    <xf numFmtId="0" fontId="0" fillId="0" borderId="59" xfId="0" applyBorder="1"/>
    <xf numFmtId="0" fontId="21" fillId="0" borderId="11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4" fontId="0" fillId="0" borderId="5" xfId="0" applyNumberFormat="1" applyBorder="1"/>
    <xf numFmtId="0" fontId="17" fillId="0" borderId="37" xfId="0" applyFont="1" applyBorder="1" applyAlignment="1">
      <alignment horizontal="left"/>
    </xf>
    <xf numFmtId="2" fontId="2" fillId="0" borderId="59" xfId="0" applyNumberFormat="1" applyFont="1" applyBorder="1"/>
    <xf numFmtId="0" fontId="0" fillId="0" borderId="59" xfId="0" applyBorder="1" applyAlignment="1">
      <alignment horizontal="right"/>
    </xf>
    <xf numFmtId="2" fontId="0" fillId="0" borderId="59" xfId="0" applyNumberFormat="1" applyBorder="1"/>
    <xf numFmtId="9" fontId="0" fillId="0" borderId="49" xfId="0" applyNumberFormat="1" applyBorder="1"/>
    <xf numFmtId="9" fontId="0" fillId="0" borderId="50" xfId="0" applyNumberFormat="1" applyBorder="1"/>
    <xf numFmtId="9" fontId="0" fillId="0" borderId="29" xfId="0" applyNumberFormat="1" applyBorder="1"/>
    <xf numFmtId="9" fontId="0" fillId="0" borderId="27" xfId="0" applyNumberFormat="1" applyBorder="1"/>
    <xf numFmtId="9" fontId="0" fillId="0" borderId="30" xfId="0" applyNumberFormat="1" applyBorder="1"/>
    <xf numFmtId="0" fontId="12" fillId="0" borderId="59" xfId="0" applyFont="1" applyBorder="1" applyAlignment="1">
      <alignment horizontal="left"/>
    </xf>
    <xf numFmtId="9" fontId="0" fillId="0" borderId="1" xfId="0" applyNumberFormat="1" applyBorder="1"/>
    <xf numFmtId="9" fontId="0" fillId="0" borderId="2" xfId="0" applyNumberFormat="1" applyBorder="1"/>
    <xf numFmtId="0" fontId="4" fillId="3" borderId="12" xfId="0" applyFont="1" applyFill="1" applyBorder="1" applyAlignment="1">
      <alignment horizontal="left"/>
    </xf>
    <xf numFmtId="2" fontId="0" fillId="0" borderId="0" xfId="0" applyNumberFormat="1"/>
    <xf numFmtId="0" fontId="15" fillId="0" borderId="9" xfId="0" applyFont="1" applyBorder="1" applyAlignment="1">
      <alignment horizontal="left"/>
    </xf>
    <xf numFmtId="0" fontId="0" fillId="0" borderId="5" xfId="0" applyBorder="1" applyAlignment="1">
      <alignment horizontal="right"/>
    </xf>
    <xf numFmtId="3" fontId="0" fillId="0" borderId="10" xfId="0" applyNumberFormat="1" applyBorder="1"/>
    <xf numFmtId="3" fontId="0" fillId="0" borderId="21" xfId="0" applyNumberFormat="1" applyBorder="1"/>
    <xf numFmtId="165" fontId="22" fillId="2" borderId="5" xfId="4" applyNumberFormat="1" applyFill="1" applyBorder="1" applyProtection="1">
      <protection locked="0"/>
    </xf>
    <xf numFmtId="9" fontId="22" fillId="2" borderId="4" xfId="4" applyNumberFormat="1" applyFill="1" applyBorder="1" applyProtection="1">
      <protection locked="0"/>
    </xf>
    <xf numFmtId="9" fontId="22" fillId="2" borderId="5" xfId="4" applyNumberFormat="1" applyFill="1" applyBorder="1" applyProtection="1">
      <protection locked="0"/>
    </xf>
    <xf numFmtId="2" fontId="0" fillId="6" borderId="2" xfId="0" applyNumberFormat="1" applyFill="1" applyBorder="1" applyProtection="1">
      <protection locked="0"/>
    </xf>
    <xf numFmtId="2" fontId="0" fillId="6" borderId="5" xfId="0" applyNumberFormat="1" applyFill="1" applyBorder="1" applyProtection="1">
      <protection locked="0"/>
    </xf>
    <xf numFmtId="3" fontId="0" fillId="6" borderId="4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Protection="1">
      <protection locked="0"/>
    </xf>
    <xf numFmtId="165" fontId="0" fillId="6" borderId="5" xfId="0" applyNumberFormat="1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0" fillId="6" borderId="5" xfId="0" applyFill="1" applyBorder="1" applyProtection="1">
      <protection locked="0"/>
    </xf>
    <xf numFmtId="3" fontId="0" fillId="6" borderId="1" xfId="0" applyNumberFormat="1" applyFill="1" applyBorder="1" applyAlignment="1" applyProtection="1">
      <alignment horizontal="right"/>
      <protection locked="0"/>
    </xf>
    <xf numFmtId="3" fontId="0" fillId="6" borderId="2" xfId="0" applyNumberFormat="1" applyFill="1" applyBorder="1" applyAlignment="1" applyProtection="1">
      <alignment horizontal="right"/>
      <protection locked="0"/>
    </xf>
    <xf numFmtId="3" fontId="0" fillId="6" borderId="29" xfId="0" applyNumberFormat="1" applyFill="1" applyBorder="1" applyAlignment="1" applyProtection="1">
      <alignment horizontal="right"/>
      <protection locked="0"/>
    </xf>
    <xf numFmtId="3" fontId="0" fillId="6" borderId="27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Alignment="1" applyProtection="1">
      <alignment horizontal="right"/>
      <protection locked="0"/>
    </xf>
    <xf numFmtId="3" fontId="0" fillId="6" borderId="7" xfId="0" applyNumberFormat="1" applyFill="1" applyBorder="1" applyAlignment="1" applyProtection="1">
      <alignment horizontal="right"/>
      <protection locked="0"/>
    </xf>
    <xf numFmtId="3" fontId="0" fillId="6" borderId="8" xfId="0" applyNumberFormat="1" applyFill="1" applyBorder="1" applyAlignment="1" applyProtection="1">
      <alignment horizontal="right"/>
      <protection locked="0"/>
    </xf>
    <xf numFmtId="3" fontId="20" fillId="6" borderId="5" xfId="0" applyNumberFormat="1" applyFont="1" applyFill="1" applyBorder="1" applyProtection="1">
      <protection locked="0"/>
    </xf>
    <xf numFmtId="2" fontId="20" fillId="6" borderId="5" xfId="0" applyNumberFormat="1" applyFont="1" applyFill="1" applyBorder="1" applyProtection="1">
      <protection locked="0"/>
    </xf>
    <xf numFmtId="2" fontId="20" fillId="6" borderId="2" xfId="0" applyNumberFormat="1" applyFont="1" applyFill="1" applyBorder="1" applyProtection="1">
      <protection locked="0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27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10" borderId="0" xfId="0" applyFill="1"/>
    <xf numFmtId="2" fontId="5" fillId="10" borderId="5" xfId="0" applyNumberFormat="1" applyFont="1" applyFill="1" applyBorder="1"/>
    <xf numFmtId="0" fontId="9" fillId="10" borderId="6" xfId="0" applyFont="1" applyFill="1" applyBorder="1" applyAlignment="1">
      <alignment horizontal="left"/>
    </xf>
    <xf numFmtId="0" fontId="2" fillId="10" borderId="5" xfId="0" applyFont="1" applyFill="1" applyBorder="1"/>
    <xf numFmtId="0" fontId="24" fillId="10" borderId="5" xfId="0" applyFont="1" applyFill="1" applyBorder="1"/>
    <xf numFmtId="0" fontId="24" fillId="10" borderId="14" xfId="0" applyFont="1" applyFill="1" applyBorder="1"/>
    <xf numFmtId="0" fontId="0" fillId="10" borderId="5" xfId="0" applyFill="1" applyBorder="1"/>
    <xf numFmtId="0" fontId="0" fillId="10" borderId="14" xfId="0" applyFill="1" applyBorder="1"/>
    <xf numFmtId="0" fontId="9" fillId="10" borderId="28" xfId="0" applyFont="1" applyFill="1" applyBorder="1" applyAlignment="1">
      <alignment horizontal="left"/>
    </xf>
    <xf numFmtId="0" fontId="2" fillId="10" borderId="27" xfId="0" applyFont="1" applyFill="1" applyBorder="1"/>
    <xf numFmtId="0" fontId="0" fillId="10" borderId="27" xfId="0" applyFill="1" applyBorder="1"/>
    <xf numFmtId="0" fontId="0" fillId="10" borderId="26" xfId="0" applyFill="1" applyBorder="1"/>
    <xf numFmtId="0" fontId="0" fillId="10" borderId="28" xfId="0" applyFill="1" applyBorder="1" applyAlignment="1">
      <alignment horizontal="left"/>
    </xf>
    <xf numFmtId="2" fontId="0" fillId="6" borderId="5" xfId="0" applyNumberFormat="1" applyFill="1" applyBorder="1"/>
    <xf numFmtId="0" fontId="0" fillId="10" borderId="6" xfId="0" applyFill="1" applyBorder="1" applyAlignment="1">
      <alignment horizontal="left"/>
    </xf>
    <xf numFmtId="49" fontId="0" fillId="10" borderId="5" xfId="0" applyNumberFormat="1" applyFill="1" applyBorder="1" applyAlignment="1">
      <alignment horizontal="right"/>
    </xf>
    <xf numFmtId="49" fontId="0" fillId="10" borderId="2" xfId="0" applyNumberFormat="1" applyFill="1" applyBorder="1" applyAlignment="1">
      <alignment horizontal="right"/>
    </xf>
    <xf numFmtId="0" fontId="0" fillId="10" borderId="2" xfId="0" applyFill="1" applyBorder="1"/>
    <xf numFmtId="0" fontId="0" fillId="10" borderId="13" xfId="0" applyFill="1" applyBorder="1"/>
    <xf numFmtId="0" fontId="2" fillId="10" borderId="18" xfId="0" applyFont="1" applyFill="1" applyBorder="1" applyAlignment="1">
      <alignment horizontal="right"/>
    </xf>
    <xf numFmtId="0" fontId="2" fillId="10" borderId="19" xfId="0" applyFont="1" applyFill="1" applyBorder="1" applyAlignment="1">
      <alignment horizontal="left"/>
    </xf>
    <xf numFmtId="0" fontId="0" fillId="10" borderId="18" xfId="0" applyFill="1" applyBorder="1"/>
    <xf numFmtId="0" fontId="2" fillId="10" borderId="17" xfId="0" applyFont="1" applyFill="1" applyBorder="1"/>
    <xf numFmtId="0" fontId="0" fillId="10" borderId="60" xfId="0" applyFill="1" applyBorder="1"/>
    <xf numFmtId="0" fontId="0" fillId="10" borderId="33" xfId="0" applyFill="1" applyBorder="1"/>
    <xf numFmtId="0" fontId="2" fillId="10" borderId="5" xfId="0" applyFont="1" applyFill="1" applyBorder="1" applyAlignment="1">
      <alignment horizontal="left"/>
    </xf>
    <xf numFmtId="0" fontId="4" fillId="11" borderId="12" xfId="0" applyFont="1" applyFill="1" applyBorder="1" applyAlignment="1">
      <alignment horizontal="left"/>
    </xf>
    <xf numFmtId="0" fontId="4" fillId="11" borderId="11" xfId="0" applyFont="1" applyFill="1" applyBorder="1"/>
    <xf numFmtId="0" fontId="4" fillId="11" borderId="16" xfId="0" applyFont="1" applyFill="1" applyBorder="1"/>
    <xf numFmtId="165" fontId="0" fillId="10" borderId="5" xfId="0" applyNumberFormat="1" applyFill="1" applyBorder="1"/>
    <xf numFmtId="0" fontId="0" fillId="0" borderId="11" xfId="0" applyBorder="1"/>
    <xf numFmtId="2" fontId="0" fillId="10" borderId="9" xfId="0" applyNumberFormat="1" applyFill="1" applyBorder="1" applyAlignment="1">
      <alignment horizontal="right"/>
    </xf>
    <xf numFmtId="2" fontId="0" fillId="10" borderId="8" xfId="0" applyNumberFormat="1" applyFill="1" applyBorder="1" applyAlignment="1">
      <alignment horizontal="right"/>
    </xf>
    <xf numFmtId="0" fontId="0" fillId="0" borderId="7" xfId="0" applyBorder="1"/>
    <xf numFmtId="2" fontId="0" fillId="10" borderId="59" xfId="0" applyNumberFormat="1" applyFill="1" applyBorder="1"/>
    <xf numFmtId="0" fontId="0" fillId="10" borderId="59" xfId="0" applyFill="1" applyBorder="1" applyAlignment="1">
      <alignment horizontal="right"/>
    </xf>
    <xf numFmtId="10" fontId="0" fillId="10" borderId="63" xfId="0" applyNumberFormat="1" applyFill="1" applyBorder="1" applyAlignment="1">
      <alignment horizontal="right"/>
    </xf>
    <xf numFmtId="10" fontId="0" fillId="10" borderId="59" xfId="0" applyNumberFormat="1" applyFill="1" applyBorder="1" applyAlignment="1">
      <alignment horizontal="right"/>
    </xf>
    <xf numFmtId="166" fontId="0" fillId="10" borderId="59" xfId="0" applyNumberFormat="1" applyFill="1" applyBorder="1"/>
    <xf numFmtId="2" fontId="0" fillId="10" borderId="62" xfId="0" applyNumberFormat="1" applyFill="1" applyBorder="1" applyAlignment="1">
      <alignment horizontal="right"/>
    </xf>
    <xf numFmtId="2" fontId="2" fillId="0" borderId="11" xfId="0" applyNumberFormat="1" applyFont="1" applyBorder="1"/>
    <xf numFmtId="0" fontId="0" fillId="0" borderId="10" xfId="0" applyBorder="1"/>
    <xf numFmtId="2" fontId="2" fillId="10" borderId="25" xfId="0" applyNumberFormat="1" applyFont="1" applyFill="1" applyBorder="1"/>
    <xf numFmtId="2" fontId="2" fillId="10" borderId="8" xfId="0" applyNumberFormat="1" applyFont="1" applyFill="1" applyBorder="1"/>
    <xf numFmtId="2" fontId="2" fillId="10" borderId="9" xfId="0" applyNumberFormat="1" applyFont="1" applyFill="1" applyBorder="1"/>
    <xf numFmtId="2" fontId="2" fillId="10" borderId="7" xfId="0" applyNumberFormat="1" applyFont="1" applyFill="1" applyBorder="1" applyAlignment="1">
      <alignment horizontal="right"/>
    </xf>
    <xf numFmtId="165" fontId="0" fillId="10" borderId="64" xfId="0" applyNumberFormat="1" applyFill="1" applyBorder="1"/>
    <xf numFmtId="165" fontId="0" fillId="10" borderId="11" xfId="0" applyNumberFormat="1" applyFill="1" applyBorder="1"/>
    <xf numFmtId="165" fontId="0" fillId="10" borderId="10" xfId="0" applyNumberFormat="1" applyFill="1" applyBorder="1"/>
    <xf numFmtId="165" fontId="0" fillId="10" borderId="12" xfId="0" applyNumberFormat="1" applyFill="1" applyBorder="1"/>
    <xf numFmtId="165" fontId="2" fillId="10" borderId="9" xfId="0" applyNumberFormat="1" applyFont="1" applyFill="1" applyBorder="1"/>
    <xf numFmtId="165" fontId="2" fillId="10" borderId="7" xfId="0" applyNumberFormat="1" applyFont="1" applyFill="1" applyBorder="1"/>
    <xf numFmtId="165" fontId="0" fillId="10" borderId="6" xfId="0" applyNumberFormat="1" applyFill="1" applyBorder="1"/>
    <xf numFmtId="165" fontId="0" fillId="10" borderId="4" xfId="0" applyNumberFormat="1" applyFill="1" applyBorder="1"/>
    <xf numFmtId="165" fontId="2" fillId="10" borderId="25" xfId="0" applyNumberFormat="1" applyFont="1" applyFill="1" applyBorder="1"/>
    <xf numFmtId="165" fontId="2" fillId="10" borderId="8" xfId="0" applyNumberFormat="1" applyFont="1" applyFill="1" applyBorder="1"/>
    <xf numFmtId="9" fontId="0" fillId="10" borderId="30" xfId="0" applyNumberFormat="1" applyFill="1" applyBorder="1"/>
    <xf numFmtId="9" fontId="0" fillId="10" borderId="27" xfId="0" applyNumberFormat="1" applyFill="1" applyBorder="1"/>
    <xf numFmtId="165" fontId="0" fillId="10" borderId="29" xfId="0" applyNumberFormat="1" applyFill="1" applyBorder="1"/>
    <xf numFmtId="9" fontId="0" fillId="10" borderId="24" xfId="0" applyNumberFormat="1" applyFill="1" applyBorder="1"/>
    <xf numFmtId="9" fontId="0" fillId="10" borderId="5" xfId="0" applyNumberFormat="1" applyFill="1" applyBorder="1"/>
    <xf numFmtId="9" fontId="0" fillId="10" borderId="65" xfId="0" applyNumberFormat="1" applyFill="1" applyBorder="1"/>
    <xf numFmtId="9" fontId="0" fillId="10" borderId="2" xfId="0" applyNumberFormat="1" applyFill="1" applyBorder="1"/>
    <xf numFmtId="165" fontId="0" fillId="10" borderId="3" xfId="0" applyNumberFormat="1" applyFill="1" applyBorder="1"/>
    <xf numFmtId="165" fontId="0" fillId="10" borderId="1" xfId="0" applyNumberFormat="1" applyFill="1" applyBorder="1"/>
    <xf numFmtId="0" fontId="4" fillId="4" borderId="21" xfId="0" applyFont="1" applyFill="1" applyBorder="1"/>
    <xf numFmtId="0" fontId="2" fillId="0" borderId="66" xfId="0" applyFont="1" applyBorder="1" applyAlignment="1">
      <alignment horizontal="right"/>
    </xf>
    <xf numFmtId="0" fontId="0" fillId="0" borderId="13" xfId="0" applyBorder="1" applyAlignment="1">
      <alignment horizontal="left"/>
    </xf>
    <xf numFmtId="2" fontId="0" fillId="0" borderId="67" xfId="0" applyNumberFormat="1" applyBorder="1" applyAlignment="1">
      <alignment horizontal="right"/>
    </xf>
    <xf numFmtId="9" fontId="0" fillId="6" borderId="23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2" fontId="0" fillId="0" borderId="68" xfId="0" applyNumberFormat="1" applyBorder="1" applyAlignment="1">
      <alignment horizontal="right"/>
    </xf>
    <xf numFmtId="9" fontId="0" fillId="6" borderId="24" xfId="0" applyNumberFormat="1" applyFill="1" applyBorder="1" applyAlignment="1">
      <alignment horizontal="right"/>
    </xf>
    <xf numFmtId="0" fontId="2" fillId="0" borderId="38" xfId="0" applyFont="1" applyBorder="1" applyAlignment="1">
      <alignment vertical="center"/>
    </xf>
    <xf numFmtId="2" fontId="2" fillId="0" borderId="69" xfId="0" applyNumberFormat="1" applyFont="1" applyBorder="1" applyAlignment="1">
      <alignment horizontal="right"/>
    </xf>
    <xf numFmtId="0" fontId="0" fillId="0" borderId="70" xfId="0" applyBorder="1" applyAlignment="1">
      <alignment horizontal="right"/>
    </xf>
    <xf numFmtId="0" fontId="2" fillId="0" borderId="10" xfId="0" applyFont="1" applyBorder="1"/>
    <xf numFmtId="0" fontId="0" fillId="0" borderId="21" xfId="0" applyBorder="1"/>
    <xf numFmtId="0" fontId="4" fillId="12" borderId="16" xfId="0" applyFont="1" applyFill="1" applyBorder="1"/>
    <xf numFmtId="0" fontId="4" fillId="12" borderId="11" xfId="0" applyFont="1" applyFill="1" applyBorder="1"/>
    <xf numFmtId="4" fontId="20" fillId="0" borderId="2" xfId="0" applyNumberFormat="1" applyFont="1" applyBorder="1" applyAlignment="1">
      <alignment horizontal="right"/>
    </xf>
    <xf numFmtId="4" fontId="20" fillId="0" borderId="5" xfId="0" applyNumberFormat="1" applyFont="1" applyBorder="1" applyAlignment="1">
      <alignment horizontal="right"/>
    </xf>
    <xf numFmtId="0" fontId="9" fillId="0" borderId="47" xfId="0" applyFont="1" applyBorder="1" applyAlignment="1">
      <alignment horizontal="left"/>
    </xf>
    <xf numFmtId="4" fontId="0" fillId="13" borderId="1" xfId="0" applyNumberFormat="1" applyFill="1" applyBorder="1" applyAlignment="1">
      <alignment horizontal="right"/>
    </xf>
    <xf numFmtId="4" fontId="0" fillId="13" borderId="29" xfId="0" applyNumberFormat="1" applyFill="1" applyBorder="1" applyAlignment="1">
      <alignment horizontal="right"/>
    </xf>
    <xf numFmtId="4" fontId="0" fillId="13" borderId="4" xfId="0" applyNumberFormat="1" applyFill="1" applyBorder="1" applyAlignment="1">
      <alignment horizontal="right"/>
    </xf>
    <xf numFmtId="4" fontId="0" fillId="0" borderId="50" xfId="0" applyNumberFormat="1" applyBorder="1"/>
    <xf numFmtId="4" fontId="20" fillId="0" borderId="8" xfId="0" applyNumberFormat="1" applyFont="1" applyBorder="1" applyAlignment="1">
      <alignment horizontal="right"/>
    </xf>
    <xf numFmtId="49" fontId="2" fillId="10" borderId="18" xfId="0" applyNumberFormat="1" applyFont="1" applyFill="1" applyBorder="1" applyAlignment="1">
      <alignment horizontal="right"/>
    </xf>
    <xf numFmtId="0" fontId="18" fillId="10" borderId="0" xfId="0" applyFont="1" applyFill="1"/>
    <xf numFmtId="0" fontId="9" fillId="10" borderId="5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/>
    </xf>
    <xf numFmtId="0" fontId="2" fillId="0" borderId="2" xfId="0" applyFont="1" applyBorder="1"/>
    <xf numFmtId="3" fontId="20" fillId="0" borderId="2" xfId="0" applyNumberFormat="1" applyFont="1" applyBorder="1" applyAlignment="1">
      <alignment horizontal="right"/>
    </xf>
    <xf numFmtId="3" fontId="20" fillId="0" borderId="5" xfId="0" applyNumberFormat="1" applyFont="1" applyBorder="1" applyAlignment="1">
      <alignment horizontal="right"/>
    </xf>
    <xf numFmtId="0" fontId="12" fillId="0" borderId="12" xfId="0" applyFont="1" applyBorder="1" applyAlignment="1">
      <alignment horizontal="left"/>
    </xf>
    <xf numFmtId="0" fontId="2" fillId="0" borderId="11" xfId="0" applyFont="1" applyBorder="1"/>
    <xf numFmtId="165" fontId="25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165" fontId="26" fillId="0" borderId="0" xfId="0" applyNumberFormat="1" applyFont="1"/>
    <xf numFmtId="165" fontId="21" fillId="0" borderId="8" xfId="0" applyNumberFormat="1" applyFont="1" applyBorder="1"/>
    <xf numFmtId="165" fontId="7" fillId="0" borderId="4" xfId="0" applyNumberFormat="1" applyFont="1" applyBorder="1"/>
    <xf numFmtId="165" fontId="7" fillId="0" borderId="6" xfId="0" applyNumberFormat="1" applyFont="1" applyBorder="1"/>
    <xf numFmtId="165" fontId="29" fillId="0" borderId="5" xfId="0" applyNumberFormat="1" applyFont="1" applyBorder="1"/>
    <xf numFmtId="3" fontId="0" fillId="6" borderId="4" xfId="0" applyNumberFormat="1" applyFill="1" applyBorder="1" applyProtection="1">
      <protection locked="0"/>
    </xf>
    <xf numFmtId="165" fontId="20" fillId="0" borderId="5" xfId="0" applyNumberFormat="1" applyFont="1" applyBorder="1"/>
    <xf numFmtId="3" fontId="0" fillId="6" borderId="24" xfId="0" applyNumberFormat="1" applyFill="1" applyBorder="1" applyProtection="1">
      <protection locked="0"/>
    </xf>
    <xf numFmtId="3" fontId="0" fillId="6" borderId="23" xfId="0" applyNumberFormat="1" applyFill="1" applyBorder="1" applyAlignment="1" applyProtection="1">
      <alignment horizontal="right"/>
      <protection locked="0"/>
    </xf>
    <xf numFmtId="3" fontId="0" fillId="6" borderId="30" xfId="0" applyNumberFormat="1" applyFill="1" applyBorder="1" applyAlignment="1" applyProtection="1">
      <alignment horizontal="right"/>
      <protection locked="0"/>
    </xf>
    <xf numFmtId="3" fontId="0" fillId="6" borderId="24" xfId="0" applyNumberFormat="1" applyFill="1" applyBorder="1" applyAlignment="1" applyProtection="1">
      <alignment horizontal="right"/>
      <protection locked="0"/>
    </xf>
    <xf numFmtId="3" fontId="0" fillId="6" borderId="25" xfId="0" applyNumberFormat="1" applyFill="1" applyBorder="1" applyAlignment="1" applyProtection="1">
      <alignment horizontal="right"/>
      <protection locked="0"/>
    </xf>
    <xf numFmtId="0" fontId="2" fillId="0" borderId="21" xfId="0" applyFont="1" applyBorder="1" applyAlignment="1">
      <alignment horizontal="left"/>
    </xf>
    <xf numFmtId="0" fontId="4" fillId="9" borderId="16" xfId="0" applyFont="1" applyFill="1" applyBorder="1"/>
    <xf numFmtId="0" fontId="4" fillId="9" borderId="11" xfId="0" applyFont="1" applyFill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2" fillId="0" borderId="58" xfId="0" applyFont="1" applyBorder="1"/>
    <xf numFmtId="0" fontId="2" fillId="0" borderId="59" xfId="0" applyFont="1" applyBorder="1"/>
    <xf numFmtId="49" fontId="2" fillId="0" borderId="20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12" fillId="0" borderId="27" xfId="0" applyFont="1" applyBorder="1" applyAlignment="1">
      <alignment horizontal="left"/>
    </xf>
    <xf numFmtId="165" fontId="0" fillId="0" borderId="54" xfId="0" applyNumberFormat="1" applyBorder="1"/>
    <xf numFmtId="165" fontId="0" fillId="0" borderId="71" xfId="0" applyNumberFormat="1" applyBorder="1"/>
    <xf numFmtId="165" fontId="0" fillId="0" borderId="55" xfId="0" applyNumberFormat="1" applyBorder="1"/>
    <xf numFmtId="165" fontId="0" fillId="0" borderId="72" xfId="0" applyNumberFormat="1" applyBorder="1"/>
    <xf numFmtId="165" fontId="0" fillId="0" borderId="28" xfId="0" applyNumberFormat="1" applyBorder="1"/>
    <xf numFmtId="165" fontId="0" fillId="0" borderId="56" xfId="0" applyNumberFormat="1" applyBorder="1"/>
    <xf numFmtId="3" fontId="0" fillId="0" borderId="9" xfId="0" applyNumberFormat="1" applyBorder="1"/>
    <xf numFmtId="3" fontId="0" fillId="0" borderId="57" xfId="0" applyNumberFormat="1" applyBorder="1"/>
    <xf numFmtId="165" fontId="0" fillId="0" borderId="8" xfId="0" applyNumberFormat="1" applyBorder="1"/>
    <xf numFmtId="165" fontId="0" fillId="0" borderId="73" xfId="0" applyNumberFormat="1" applyBorder="1"/>
    <xf numFmtId="0" fontId="2" fillId="0" borderId="74" xfId="0" applyFont="1" applyBorder="1" applyAlignment="1">
      <alignment horizontal="right"/>
    </xf>
    <xf numFmtId="0" fontId="12" fillId="0" borderId="60" xfId="0" applyFont="1" applyBorder="1" applyAlignment="1">
      <alignment horizontal="left"/>
    </xf>
    <xf numFmtId="3" fontId="0" fillId="0" borderId="32" xfId="0" applyNumberFormat="1" applyBorder="1"/>
    <xf numFmtId="3" fontId="0" fillId="0" borderId="33" xfId="0" applyNumberFormat="1" applyBorder="1"/>
    <xf numFmtId="3" fontId="0" fillId="0" borderId="61" xfId="0" applyNumberFormat="1" applyBorder="1"/>
    <xf numFmtId="3" fontId="0" fillId="0" borderId="72" xfId="0" applyNumberFormat="1" applyBorder="1"/>
    <xf numFmtId="0" fontId="12" fillId="0" borderId="6" xfId="0" applyFont="1" applyBorder="1" applyAlignment="1">
      <alignment horizontal="left"/>
    </xf>
    <xf numFmtId="3" fontId="0" fillId="6" borderId="4" xfId="0" applyNumberFormat="1" applyFill="1" applyBorder="1"/>
    <xf numFmtId="3" fontId="0" fillId="6" borderId="5" xfId="0" applyNumberFormat="1" applyFill="1" applyBorder="1"/>
    <xf numFmtId="3" fontId="0" fillId="0" borderId="55" xfId="0" applyNumberFormat="1" applyBorder="1"/>
    <xf numFmtId="3" fontId="0" fillId="0" borderId="27" xfId="0" applyNumberFormat="1" applyBorder="1"/>
    <xf numFmtId="3" fontId="0" fillId="0" borderId="75" xfId="0" applyNumberFormat="1" applyBorder="1"/>
    <xf numFmtId="0" fontId="12" fillId="10" borderId="52" xfId="0" applyFont="1" applyFill="1" applyBorder="1" applyAlignment="1">
      <alignment horizontal="left"/>
    </xf>
    <xf numFmtId="3" fontId="0" fillId="6" borderId="6" xfId="0" applyNumberFormat="1" applyFill="1" applyBorder="1"/>
    <xf numFmtId="0" fontId="12" fillId="10" borderId="9" xfId="0" applyFont="1" applyFill="1" applyBorder="1" applyAlignment="1">
      <alignment horizontal="left"/>
    </xf>
    <xf numFmtId="3" fontId="0" fillId="6" borderId="41" xfId="0" applyNumberFormat="1" applyFill="1" applyBorder="1"/>
    <xf numFmtId="3" fontId="0" fillId="6" borderId="40" xfId="0" applyNumberFormat="1" applyFill="1" applyBorder="1"/>
    <xf numFmtId="3" fontId="0" fillId="0" borderId="73" xfId="0" applyNumberFormat="1" applyBorder="1"/>
    <xf numFmtId="165" fontId="0" fillId="6" borderId="4" xfId="0" applyNumberFormat="1" applyFill="1" applyBorder="1"/>
    <xf numFmtId="165" fontId="0" fillId="6" borderId="5" xfId="0" applyNumberFormat="1" applyFill="1" applyBorder="1"/>
    <xf numFmtId="165" fontId="0" fillId="6" borderId="29" xfId="0" applyNumberFormat="1" applyFill="1" applyBorder="1"/>
    <xf numFmtId="165" fontId="0" fillId="6" borderId="27" xfId="0" applyNumberFormat="1" applyFill="1" applyBorder="1"/>
    <xf numFmtId="3" fontId="0" fillId="6" borderId="7" xfId="0" applyNumberFormat="1" applyFill="1" applyBorder="1"/>
    <xf numFmtId="3" fontId="0" fillId="6" borderId="8" xfId="0" applyNumberFormat="1" applyFill="1" applyBorder="1"/>
    <xf numFmtId="0" fontId="0" fillId="0" borderId="10" xfId="0" applyBorder="1" applyAlignment="1">
      <alignment horizontal="right"/>
    </xf>
    <xf numFmtId="166" fontId="0" fillId="6" borderId="59" xfId="0" applyNumberFormat="1" applyFill="1" applyBorder="1"/>
    <xf numFmtId="10" fontId="0" fillId="0" borderId="11" xfId="0" applyNumberFormat="1" applyBorder="1" applyAlignment="1">
      <alignment horizontal="right"/>
    </xf>
    <xf numFmtId="0" fontId="0" fillId="0" borderId="34" xfId="0" applyBorder="1" applyAlignment="1">
      <alignment horizontal="right"/>
    </xf>
    <xf numFmtId="2" fontId="0" fillId="10" borderId="7" xfId="0" applyNumberFormat="1" applyFill="1" applyBorder="1" applyAlignment="1">
      <alignment horizontal="right"/>
    </xf>
    <xf numFmtId="9" fontId="0" fillId="6" borderId="2" xfId="0" applyNumberFormat="1" applyFill="1" applyBorder="1"/>
    <xf numFmtId="9" fontId="0" fillId="6" borderId="5" xfId="0" applyNumberFormat="1" applyFill="1" applyBorder="1"/>
    <xf numFmtId="9" fontId="0" fillId="6" borderId="4" xfId="0" applyNumberFormat="1" applyFill="1" applyBorder="1"/>
    <xf numFmtId="9" fontId="22" fillId="6" borderId="5" xfId="4" applyNumberFormat="1" applyFill="1" applyBorder="1"/>
    <xf numFmtId="0" fontId="0" fillId="0" borderId="37" xfId="0" applyBorder="1"/>
    <xf numFmtId="165" fontId="22" fillId="6" borderId="5" xfId="4" applyNumberFormat="1" applyFill="1" applyBorder="1"/>
    <xf numFmtId="0" fontId="4" fillId="3" borderId="12" xfId="0" applyFont="1" applyFill="1" applyBorder="1"/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165" fontId="6" fillId="0" borderId="44" xfId="3" applyNumberFormat="1" applyBorder="1" applyProtection="1"/>
    <xf numFmtId="2" fontId="0" fillId="0" borderId="5" xfId="0" applyNumberFormat="1" applyBorder="1"/>
    <xf numFmtId="2" fontId="20" fillId="0" borderId="5" xfId="0" applyNumberFormat="1" applyFont="1" applyBorder="1"/>
    <xf numFmtId="2" fontId="5" fillId="0" borderId="5" xfId="0" applyNumberFormat="1" applyFont="1" applyBorder="1"/>
    <xf numFmtId="165" fontId="0" fillId="0" borderId="44" xfId="0" applyNumberFormat="1" applyBorder="1"/>
    <xf numFmtId="3" fontId="20" fillId="0" borderId="5" xfId="0" applyNumberFormat="1" applyFont="1" applyBorder="1"/>
    <xf numFmtId="2" fontId="5" fillId="0" borderId="4" xfId="0" applyNumberFormat="1" applyFont="1" applyBorder="1" applyAlignment="1">
      <alignment horizontal="right"/>
    </xf>
    <xf numFmtId="0" fontId="0" fillId="0" borderId="38" xfId="0" applyBorder="1"/>
    <xf numFmtId="0" fontId="0" fillId="0" borderId="40" xfId="0" applyBorder="1"/>
    <xf numFmtId="2" fontId="5" fillId="0" borderId="41" xfId="0" applyNumberFormat="1" applyFont="1" applyBorder="1" applyAlignment="1">
      <alignment horizontal="right"/>
    </xf>
    <xf numFmtId="2" fontId="5" fillId="0" borderId="39" xfId="0" applyNumberFormat="1" applyFont="1" applyBorder="1"/>
    <xf numFmtId="165" fontId="0" fillId="0" borderId="45" xfId="0" applyNumberFormat="1" applyBorder="1"/>
    <xf numFmtId="0" fontId="2" fillId="0" borderId="9" xfId="0" applyFont="1" applyBorder="1" applyAlignment="1">
      <alignment horizontal="left"/>
    </xf>
    <xf numFmtId="0" fontId="4" fillId="9" borderId="11" xfId="0" applyFont="1" applyFill="1" applyBorder="1"/>
    <xf numFmtId="3" fontId="0" fillId="0" borderId="29" xfId="0" applyNumberFormat="1" applyBorder="1"/>
    <xf numFmtId="3" fontId="0" fillId="0" borderId="30" xfId="0" applyNumberFormat="1" applyBorder="1"/>
    <xf numFmtId="3" fontId="0" fillId="0" borderId="77" xfId="0" applyNumberFormat="1" applyBorder="1"/>
    <xf numFmtId="0" fontId="12" fillId="0" borderId="5" xfId="0" applyFont="1" applyBorder="1" applyAlignment="1">
      <alignment horizontal="left"/>
    </xf>
    <xf numFmtId="3" fontId="0" fillId="0" borderId="24" xfId="0" applyNumberFormat="1" applyBorder="1"/>
    <xf numFmtId="0" fontId="12" fillId="10" borderId="5" xfId="0" applyFont="1" applyFill="1" applyBorder="1" applyAlignment="1">
      <alignment horizontal="left"/>
    </xf>
    <xf numFmtId="3" fontId="0" fillId="0" borderId="0" xfId="0" applyNumberFormat="1"/>
    <xf numFmtId="0" fontId="12" fillId="10" borderId="8" xfId="0" applyFont="1" applyFill="1" applyBorder="1" applyAlignment="1">
      <alignment horizontal="left"/>
    </xf>
    <xf numFmtId="3" fontId="0" fillId="0" borderId="25" xfId="0" applyNumberForma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23" xfId="0" applyNumberFormat="1" applyFont="1" applyBorder="1"/>
    <xf numFmtId="4" fontId="0" fillId="0" borderId="4" xfId="0" applyNumberFormat="1" applyBorder="1"/>
    <xf numFmtId="4" fontId="0" fillId="0" borderId="24" xfId="0" applyNumberFormat="1" applyBorder="1"/>
    <xf numFmtId="2" fontId="20" fillId="0" borderId="24" xfId="0" applyNumberFormat="1" applyFont="1" applyBorder="1"/>
    <xf numFmtId="0" fontId="2" fillId="0" borderId="16" xfId="0" applyFont="1" applyBorder="1"/>
    <xf numFmtId="0" fontId="9" fillId="0" borderId="11" xfId="0" applyFont="1" applyBorder="1" applyAlignment="1">
      <alignment horizontal="left"/>
    </xf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21" xfId="0" applyNumberFormat="1" applyFont="1" applyBorder="1"/>
    <xf numFmtId="9" fontId="0" fillId="0" borderId="7" xfId="0" applyNumberFormat="1" applyBorder="1" applyAlignment="1">
      <alignment horizontal="right"/>
    </xf>
    <xf numFmtId="9" fontId="0" fillId="0" borderId="8" xfId="0" applyNumberFormat="1" applyBorder="1" applyAlignment="1">
      <alignment horizontal="right"/>
    </xf>
    <xf numFmtId="9" fontId="0" fillId="0" borderId="25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0" fontId="15" fillId="0" borderId="11" xfId="0" applyFont="1" applyBorder="1" applyAlignment="1">
      <alignment horizontal="left"/>
    </xf>
    <xf numFmtId="9" fontId="0" fillId="0" borderId="32" xfId="0" applyNumberFormat="1" applyBorder="1" applyAlignment="1">
      <alignment horizontal="right"/>
    </xf>
    <xf numFmtId="9" fontId="0" fillId="0" borderId="33" xfId="0" applyNumberFormat="1" applyBorder="1" applyAlignment="1">
      <alignment horizontal="right"/>
    </xf>
    <xf numFmtId="9" fontId="0" fillId="0" borderId="77" xfId="0" applyNumberFormat="1" applyBorder="1" applyAlignment="1">
      <alignment horizontal="right"/>
    </xf>
    <xf numFmtId="0" fontId="12" fillId="10" borderId="3" xfId="0" applyFont="1" applyFill="1" applyBorder="1" applyAlignment="1">
      <alignment horizontal="left"/>
    </xf>
    <xf numFmtId="2" fontId="2" fillId="0" borderId="25" xfId="0" applyNumberFormat="1" applyFont="1" applyBorder="1" applyAlignment="1">
      <alignment horizontal="right"/>
    </xf>
    <xf numFmtId="2" fontId="28" fillId="0" borderId="27" xfId="0" applyNumberFormat="1" applyFont="1" applyBorder="1"/>
    <xf numFmtId="3" fontId="2" fillId="0" borderId="76" xfId="0" applyNumberFormat="1" applyFont="1" applyBorder="1"/>
    <xf numFmtId="4" fontId="0" fillId="6" borderId="7" xfId="0" applyNumberFormat="1" applyFill="1" applyBorder="1" applyAlignment="1" applyProtection="1">
      <alignment horizontal="right"/>
      <protection locked="0"/>
    </xf>
    <xf numFmtId="4" fontId="0" fillId="6" borderId="2" xfId="0" applyNumberFormat="1" applyFill="1" applyBorder="1" applyAlignment="1" applyProtection="1">
      <alignment horizontal="right"/>
      <protection locked="0"/>
    </xf>
    <xf numFmtId="4" fontId="0" fillId="6" borderId="5" xfId="0" applyNumberFormat="1" applyFill="1" applyBorder="1" applyAlignment="1" applyProtection="1">
      <alignment horizontal="right"/>
      <protection locked="0"/>
    </xf>
    <xf numFmtId="4" fontId="0" fillId="6" borderId="27" xfId="0" applyNumberFormat="1" applyFill="1" applyBorder="1" applyAlignment="1" applyProtection="1">
      <alignment horizontal="right"/>
      <protection locked="0"/>
    </xf>
    <xf numFmtId="4" fontId="0" fillId="6" borderId="8" xfId="0" applyNumberFormat="1" applyFill="1" applyBorder="1" applyAlignment="1" applyProtection="1">
      <alignment horizontal="right"/>
      <protection locked="0"/>
    </xf>
    <xf numFmtId="4" fontId="0" fillId="6" borderId="39" xfId="0" applyNumberFormat="1" applyFill="1" applyBorder="1" applyAlignment="1" applyProtection="1">
      <alignment horizontal="right"/>
      <protection locked="0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1" xfId="0" applyFont="1" applyBorder="1" applyAlignment="1">
      <alignment horizontal="left"/>
    </xf>
  </cellXfs>
  <cellStyles count="6">
    <cellStyle name="Čárka 2" xfId="2" xr:uid="{00000000-0005-0000-0000-000000000000}"/>
    <cellStyle name="Hypertextový odkaz" xfId="3" builtinId="8"/>
    <cellStyle name="Normální" xfId="0" builtinId="0"/>
    <cellStyle name="Normální 10" xfId="1" xr:uid="{00000000-0005-0000-0000-000003000000}"/>
    <cellStyle name="Normální 7" xfId="4" xr:uid="{00000000-0005-0000-0000-000004000000}"/>
    <cellStyle name="Normální 9 2" xfId="5" xr:uid="{00000000-0005-0000-0000-000005000000}"/>
  </cellStyles>
  <dxfs count="65"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fgColor rgb="FFFFC7CE"/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4AADB"/>
      <color rgb="FFED7D31"/>
      <color rgb="FFD2E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35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csu.gov.cz/produkty/ipc_cr" TargetMode="External"/><Relationship Id="rId3" Type="http://schemas.openxmlformats.org/officeDocument/2006/relationships/hyperlink" Target="https://csu.gov.cz/produkty/ipc_cr" TargetMode="External"/><Relationship Id="rId7" Type="http://schemas.openxmlformats.org/officeDocument/2006/relationships/hyperlink" Target="https://csu.gov.cz/produkty/isc_cr" TargetMode="External"/><Relationship Id="rId2" Type="http://schemas.openxmlformats.org/officeDocument/2006/relationships/hyperlink" Target="https://csu.gov.cz/produkty/ipc_cr" TargetMode="External"/><Relationship Id="rId1" Type="http://schemas.openxmlformats.org/officeDocument/2006/relationships/hyperlink" Target="https://csu.gov.cz/produkty/pmz_cr" TargetMode="External"/><Relationship Id="rId6" Type="http://schemas.openxmlformats.org/officeDocument/2006/relationships/hyperlink" Target="https://csu.gov.cz/produkty/isc_cr" TargetMode="External"/><Relationship Id="rId5" Type="http://schemas.openxmlformats.org/officeDocument/2006/relationships/hyperlink" Target="https://csu.gov.cz/produkty/isc_cr" TargetMode="External"/><Relationship Id="rId10" Type="http://schemas.openxmlformats.org/officeDocument/2006/relationships/printerSettings" Target="../printerSettings/printerSettings8.bin"/><Relationship Id="rId4" Type="http://schemas.openxmlformats.org/officeDocument/2006/relationships/hyperlink" Target="https://csu.gov.cz/produkty/isc_cr" TargetMode="External"/><Relationship Id="rId9" Type="http://schemas.openxmlformats.org/officeDocument/2006/relationships/hyperlink" Target="https://csu.gov.cz/produkty/pmz_cr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XFC9"/>
  <sheetViews>
    <sheetView showGridLines="0" tabSelected="1" zoomScaleNormal="100" workbookViewId="0">
      <selection activeCell="A3" sqref="A3"/>
    </sheetView>
  </sheetViews>
  <sheetFormatPr defaultColWidth="0" defaultRowHeight="15" zeroHeight="1" x14ac:dyDescent="0.25"/>
  <cols>
    <col min="1" max="1" width="9.140625" customWidth="1"/>
    <col min="2" max="2" width="96.7109375" customWidth="1"/>
    <col min="3" max="16383" width="9.140625" hidden="1"/>
    <col min="16384" max="16384" width="0.28515625" customWidth="1"/>
  </cols>
  <sheetData>
    <row r="1" spans="1:2" x14ac:dyDescent="0.25">
      <c r="A1" s="68" t="s">
        <v>326</v>
      </c>
    </row>
    <row r="2" spans="1:2" x14ac:dyDescent="0.25">
      <c r="A2" s="285" t="s">
        <v>398</v>
      </c>
    </row>
    <row r="3" spans="1:2" x14ac:dyDescent="0.25">
      <c r="A3" s="66"/>
    </row>
    <row r="4" spans="1:2" x14ac:dyDescent="0.25">
      <c r="A4" t="s">
        <v>0</v>
      </c>
    </row>
    <row r="5" spans="1:2" x14ac:dyDescent="0.25">
      <c r="A5" t="s">
        <v>397</v>
      </c>
    </row>
    <row r="6" spans="1:2" x14ac:dyDescent="0.25"/>
    <row r="7" spans="1:2" x14ac:dyDescent="0.25">
      <c r="A7" s="47"/>
      <c r="B7" t="s">
        <v>1</v>
      </c>
    </row>
    <row r="8" spans="1:2" x14ac:dyDescent="0.25">
      <c r="A8" s="46"/>
      <c r="B8" t="s">
        <v>2</v>
      </c>
    </row>
    <row r="9" spans="1:2" x14ac:dyDescent="0.25">
      <c r="A9" s="49"/>
      <c r="B9" t="s">
        <v>3</v>
      </c>
    </row>
  </sheetData>
  <sheetProtection algorithmName="SHA-512" hashValue="TLYUmn8bKKTaF4dzVwsNDuLqG74FGlDk5KBsogn23L1clKeHR2YmYuvHD28sOOaqgHDSTiZuVzlAkHjCAJ8bhQ==" saltValue="3HlogEggJ1MUxkc2HWQLYw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&amp;L&amp;F&amp;C&amp;A&amp;Rstránka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Y129"/>
  <sheetViews>
    <sheetView showGridLines="0" zoomScaleNormal="100" workbookViewId="0">
      <pane xSplit="4" topLeftCell="E1" activePane="topRight" state="frozen"/>
      <selection activeCell="E1" sqref="E1:F1048576"/>
      <selection pane="topRight" activeCell="U30" sqref="U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5" width="10.7109375" customWidth="1"/>
    <col min="26" max="16384" width="9.140625" hidden="1"/>
  </cols>
  <sheetData>
    <row r="1" spans="1:25" x14ac:dyDescent="0.25">
      <c r="A1" s="27" t="s">
        <v>92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5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93</v>
      </c>
      <c r="C28" s="9"/>
      <c r="D28" s="59" t="s">
        <v>94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95</v>
      </c>
      <c r="C30" s="9"/>
      <c r="D30" s="59" t="s">
        <v>96</v>
      </c>
      <c r="E30" s="2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25" t="s">
        <v>44</v>
      </c>
      <c r="U30" s="80">
        <f>U28/U29</f>
        <v>0</v>
      </c>
      <c r="V30" s="81">
        <f>IFERROR(V28/V29,0)</f>
        <v>0</v>
      </c>
      <c r="W30" s="2">
        <f t="shared" ref="W30" si="30">IFERROR(W28/W29,0)</f>
        <v>0</v>
      </c>
      <c r="X30" s="2">
        <f t="shared" ref="X30:Y30" si="31">IFERROR(X28/X29,0)</f>
        <v>0</v>
      </c>
      <c r="Y30" s="23">
        <f t="shared" si="31"/>
        <v>0</v>
      </c>
    </row>
    <row r="32" spans="1:25" ht="15.75" thickBot="1" x14ac:dyDescent="0.3"/>
    <row r="33" spans="1:25" ht="15.75" hidden="1" thickBot="1" x14ac:dyDescent="0.3"/>
    <row r="34" spans="1:25" x14ac:dyDescent="0.25">
      <c r="A34" s="27" t="s">
        <v>92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IFERROR('Model výchozí (MV)'!E36*(Index!K$3/Index!$E$3),0)+Doplněk!E36</f>
        <v>0</v>
      </c>
      <c r="F36" s="83">
        <f>IFERROR('Model výchozí (MV)'!F36*(Index!L$3/Index!$E$3),0)+Doplněk!F36</f>
        <v>0</v>
      </c>
      <c r="G36" s="83">
        <f>IFERROR('Model výchozí (MV)'!G36*(Index!M$3/Index!$E$3),0)+Doplněk!G36</f>
        <v>0</v>
      </c>
      <c r="H36" s="83">
        <f>IFERROR('Model výchozí (MV)'!H36*(Index!N$3/Index!$E$3),0)+Doplněk!H36</f>
        <v>0</v>
      </c>
      <c r="I36" s="83">
        <f>IFERROR('Model výchozí (MV)'!I36*(Index!O$3/Index!$E$3),0)+Doplněk!I36</f>
        <v>0</v>
      </c>
      <c r="J36" s="83">
        <f>IFERROR('Model výchozí (MV)'!J36*(Index!P$3/Index!$E$3),0)+Doplněk!J36</f>
        <v>0</v>
      </c>
      <c r="K36" s="83">
        <f>IFERROR('Model výchozí (MV)'!K36*(Index!Q$3/Index!$E$3),0)+Doplněk!K36</f>
        <v>0</v>
      </c>
      <c r="L36" s="83">
        <f>IFERROR('Model výchozí (MV)'!L36*(Index!R$3/Index!$E$3),0)+Doplněk!L36</f>
        <v>0</v>
      </c>
      <c r="M36" s="83">
        <f>IFERROR('Model výchozí (MV)'!M36*(Index!S$3/Index!$E$3),0)+Doplněk!M36</f>
        <v>0</v>
      </c>
      <c r="N36" s="83">
        <f>IFERROR('Model výchozí (MV)'!N36*(Index!T$3/Index!$E$3),0)+Doplněk!N36</f>
        <v>0</v>
      </c>
      <c r="O36" s="83">
        <f>IFERROR('Model výchozí (MV)'!O36*(Index!U$3/Index!$E$3),0)+Doplněk!O36</f>
        <v>0</v>
      </c>
      <c r="P36" s="83">
        <f>IFERROR('Model výchozí (MV)'!P36*(Index!V$3/Index!$E$3),0)+Doplněk!P36</f>
        <v>0</v>
      </c>
      <c r="Q36" s="83">
        <f>IFERROR('Model výchozí (MV)'!Q36*(Index!W$3/Index!$E$3),0)+Doplněk!Q36</f>
        <v>0</v>
      </c>
      <c r="R36" s="83">
        <f>IFERROR('Model výchozí (MV)'!R36*(Index!X$3/Index!$E$3),0)+Doplněk!R36</f>
        <v>0</v>
      </c>
      <c r="S36" s="91">
        <f>IFERROR('Model výchozí (MV)'!S36*(Index!Y$3/Index!$E$3),0)+Doplněk!S36</f>
        <v>0</v>
      </c>
      <c r="T36" s="82">
        <f t="shared" ref="T36:T62" si="32">SUM(E36:S36)</f>
        <v>0</v>
      </c>
      <c r="U36" s="91">
        <f t="shared" ref="U36:U61" si="33">IFERROR(AVERAGE(E36:S36),0)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tr">
        <f>'Model výchozí (MV)'!D37</f>
        <v>Jiné</v>
      </c>
      <c r="E37" s="92">
        <f>IFERROR('Model výchozí (MV)'!E37*(Index!K$3/Index!$E$3),0)+Doplněk!E37</f>
        <v>0</v>
      </c>
      <c r="F37" s="90">
        <f>IFERROR('Model výchozí (MV)'!F37*(Index!L$3/Index!$E$3),0)+Doplněk!F37</f>
        <v>0</v>
      </c>
      <c r="G37" s="90">
        <f>IFERROR('Model výchozí (MV)'!G37*(Index!M$3/Index!$E$3),0)+Doplněk!G37</f>
        <v>0</v>
      </c>
      <c r="H37" s="90">
        <f>IFERROR('Model výchozí (MV)'!H37*(Index!N$3/Index!$E$3),0)+Doplněk!H37</f>
        <v>0</v>
      </c>
      <c r="I37" s="90">
        <f>IFERROR('Model výchozí (MV)'!I37*(Index!O$3/Index!$E$3),0)+Doplněk!I37</f>
        <v>0</v>
      </c>
      <c r="J37" s="90">
        <f>IFERROR('Model výchozí (MV)'!J37*(Index!P$3/Index!$E$3),0)+Doplněk!J37</f>
        <v>0</v>
      </c>
      <c r="K37" s="90">
        <f>IFERROR('Model výchozí (MV)'!K37*(Index!Q$3/Index!$E$3),0)+Doplněk!K37</f>
        <v>0</v>
      </c>
      <c r="L37" s="90">
        <f>IFERROR('Model výchozí (MV)'!L37*(Index!R$3/Index!$E$3),0)+Doplněk!L37</f>
        <v>0</v>
      </c>
      <c r="M37" s="90">
        <f>IFERROR('Model výchozí (MV)'!M37*(Index!S$3/Index!$E$3),0)+Doplněk!M37</f>
        <v>0</v>
      </c>
      <c r="N37" s="90">
        <f>IFERROR('Model výchozí (MV)'!N37*(Index!T$3/Index!$E$3),0)+Doplněk!N37</f>
        <v>0</v>
      </c>
      <c r="O37" s="90">
        <f>IFERROR('Model výchozí (MV)'!O37*(Index!U$3/Index!$E$3),0)+Doplněk!O37</f>
        <v>0</v>
      </c>
      <c r="P37" s="90">
        <f>IFERROR('Model výchozí (MV)'!P37*(Index!V$3/Index!$E$3),0)+Doplněk!P37</f>
        <v>0</v>
      </c>
      <c r="Q37" s="90">
        <f>IFERROR('Model výchozí (MV)'!Q37*(Index!W$3/Index!$E$3),0)+Doplněk!Q37</f>
        <v>0</v>
      </c>
      <c r="R37" s="90">
        <f>IFERROR('Model výchozí (MV)'!R37*(Index!X$3/Index!$E$3),0)+Doplněk!R37</f>
        <v>0</v>
      </c>
      <c r="S37" s="93">
        <f>IFERROR('Model výchozí (MV)'!S37*(Index!Y$3/Index!$E$3),0)+Doplněk!S37</f>
        <v>0</v>
      </c>
      <c r="T37" s="92">
        <f t="shared" si="32"/>
        <v>0</v>
      </c>
      <c r="U37" s="93">
        <f t="shared" si="33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IFERROR('Model výchozí (MV)'!E38*(Index!K$3/Index!$E$3),0)+Doplněk!E38</f>
        <v>0</v>
      </c>
      <c r="F38" s="90">
        <f>IFERROR('Model výchozí (MV)'!F38*(Index!L$3/Index!$E$3),0)+Doplněk!F38</f>
        <v>0</v>
      </c>
      <c r="G38" s="90">
        <f>IFERROR('Model výchozí (MV)'!G38*(Index!M$3/Index!$E$3),0)+Doplněk!G38</f>
        <v>0</v>
      </c>
      <c r="H38" s="90">
        <f>IFERROR('Model výchozí (MV)'!H38*(Index!N$3/Index!$E$3),0)+Doplněk!H38</f>
        <v>0</v>
      </c>
      <c r="I38" s="90">
        <f>IFERROR('Model výchozí (MV)'!I38*(Index!O$3/Index!$E$3),0)+Doplněk!I38</f>
        <v>0</v>
      </c>
      <c r="J38" s="90">
        <f>IFERROR('Model výchozí (MV)'!J38*(Index!P$3/Index!$E$3),0)+Doplněk!J38</f>
        <v>0</v>
      </c>
      <c r="K38" s="90">
        <f>IFERROR('Model výchozí (MV)'!K38*(Index!Q$3/Index!$E$3),0)+Doplněk!K38</f>
        <v>0</v>
      </c>
      <c r="L38" s="90">
        <f>IFERROR('Model výchozí (MV)'!L38*(Index!R$3/Index!$E$3),0)+Doplněk!L38</f>
        <v>0</v>
      </c>
      <c r="M38" s="90">
        <f>IFERROR('Model výchozí (MV)'!M38*(Index!S$3/Index!$E$3),0)+Doplněk!M38</f>
        <v>0</v>
      </c>
      <c r="N38" s="90">
        <f>IFERROR('Model výchozí (MV)'!N38*(Index!T$3/Index!$E$3),0)+Doplněk!N38</f>
        <v>0</v>
      </c>
      <c r="O38" s="90">
        <f>IFERROR('Model výchozí (MV)'!O38*(Index!U$3/Index!$E$3),0)+Doplněk!O38</f>
        <v>0</v>
      </c>
      <c r="P38" s="90">
        <f>IFERROR('Model výchozí (MV)'!P38*(Index!V$3/Index!$E$3),0)+Doplněk!P38</f>
        <v>0</v>
      </c>
      <c r="Q38" s="90">
        <f>IFERROR('Model výchozí (MV)'!Q38*(Index!W$3/Index!$E$3),0)+Doplněk!Q38</f>
        <v>0</v>
      </c>
      <c r="R38" s="90">
        <f>IFERROR('Model výchozí (MV)'!R38*(Index!X$3/Index!$E$3),0)+Doplněk!R38</f>
        <v>0</v>
      </c>
      <c r="S38" s="93">
        <f>IFERROR('Model výchozí (MV)'!S38*(Index!Y$3/Index!$E$3),0)+Doplněk!S38</f>
        <v>0</v>
      </c>
      <c r="T38" s="92">
        <f t="shared" si="32"/>
        <v>0</v>
      </c>
      <c r="U38" s="93">
        <f t="shared" si="33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IFERROR('Model výchozí (MV)'!E39*(Index!K$3/Index!$E$3),0)+Doplněk!E39</f>
        <v>0</v>
      </c>
      <c r="F39" s="90">
        <f>IFERROR('Model výchozí (MV)'!F39*(Index!L$3/Index!$E$3),0)+Doplněk!F39</f>
        <v>0</v>
      </c>
      <c r="G39" s="90">
        <f>IFERROR('Model výchozí (MV)'!G39*(Index!M$3/Index!$E$3),0)+Doplněk!G39</f>
        <v>0</v>
      </c>
      <c r="H39" s="90">
        <f>IFERROR('Model výchozí (MV)'!H39*(Index!N$3/Index!$E$3),0)+Doplněk!H39</f>
        <v>0</v>
      </c>
      <c r="I39" s="90">
        <f>IFERROR('Model výchozí (MV)'!I39*(Index!O$3/Index!$E$3),0)+Doplněk!I39</f>
        <v>0</v>
      </c>
      <c r="J39" s="90">
        <f>IFERROR('Model výchozí (MV)'!J39*(Index!P$3/Index!$E$3),0)+Doplněk!J39</f>
        <v>0</v>
      </c>
      <c r="K39" s="90">
        <f>IFERROR('Model výchozí (MV)'!K39*(Index!Q$3/Index!$E$3),0)+Doplněk!K39</f>
        <v>0</v>
      </c>
      <c r="L39" s="90">
        <f>IFERROR('Model výchozí (MV)'!L39*(Index!R$3/Index!$E$3),0)+Doplněk!L39</f>
        <v>0</v>
      </c>
      <c r="M39" s="90">
        <f>IFERROR('Model výchozí (MV)'!M39*(Index!S$3/Index!$E$3),0)+Doplněk!M39</f>
        <v>0</v>
      </c>
      <c r="N39" s="90">
        <f>IFERROR('Model výchozí (MV)'!N39*(Index!T$3/Index!$E$3),0)+Doplněk!N39</f>
        <v>0</v>
      </c>
      <c r="O39" s="90">
        <f>IFERROR('Model výchozí (MV)'!O39*(Index!U$3/Index!$E$3),0)+Doplněk!O39</f>
        <v>0</v>
      </c>
      <c r="P39" s="90">
        <f>IFERROR('Model výchozí (MV)'!P39*(Index!V$3/Index!$E$3),0)+Doplněk!P39</f>
        <v>0</v>
      </c>
      <c r="Q39" s="90">
        <f>IFERROR('Model výchozí (MV)'!Q39*(Index!W$3/Index!$E$3),0)+Doplněk!Q39</f>
        <v>0</v>
      </c>
      <c r="R39" s="90">
        <f>IFERROR('Model výchozí (MV)'!R39*(Index!X$3/Index!$E$3),0)+Doplněk!R39</f>
        <v>0</v>
      </c>
      <c r="S39" s="93">
        <f>IFERROR('Model výchozí (MV)'!S39*(Index!Y$3/Index!$E$3),0)+Doplněk!S39</f>
        <v>0</v>
      </c>
      <c r="T39" s="92">
        <f t="shared" si="32"/>
        <v>0</v>
      </c>
      <c r="U39" s="93">
        <f t="shared" si="33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IFERROR('Model výchozí (MV)'!E40*(Index!K$3/Index!$E$3),0)+Doplněk!E40</f>
        <v>0</v>
      </c>
      <c r="F40" s="90">
        <f>IFERROR('Model výchozí (MV)'!F40*(Index!L$3/Index!$E$3),0)+Doplněk!F40</f>
        <v>0</v>
      </c>
      <c r="G40" s="90">
        <f>IFERROR('Model výchozí (MV)'!G40*(Index!M$3/Index!$E$3),0)+Doplněk!G40</f>
        <v>0</v>
      </c>
      <c r="H40" s="90">
        <f>IFERROR('Model výchozí (MV)'!H40*(Index!N$3/Index!$E$3),0)+Doplněk!H40</f>
        <v>0</v>
      </c>
      <c r="I40" s="90">
        <f>IFERROR('Model výchozí (MV)'!I40*(Index!O$3/Index!$E$3),0)+Doplněk!I40</f>
        <v>0</v>
      </c>
      <c r="J40" s="90">
        <f>IFERROR('Model výchozí (MV)'!J40*(Index!P$3/Index!$E$3),0)+Doplněk!J40</f>
        <v>0</v>
      </c>
      <c r="K40" s="90">
        <f>IFERROR('Model výchozí (MV)'!K40*(Index!Q$3/Index!$E$3),0)+Doplněk!K40</f>
        <v>0</v>
      </c>
      <c r="L40" s="90">
        <f>IFERROR('Model výchozí (MV)'!L40*(Index!R$3/Index!$E$3),0)+Doplněk!L40</f>
        <v>0</v>
      </c>
      <c r="M40" s="90">
        <f>IFERROR('Model výchozí (MV)'!M40*(Index!S$3/Index!$E$3),0)+Doplněk!M40</f>
        <v>0</v>
      </c>
      <c r="N40" s="90">
        <f>IFERROR('Model výchozí (MV)'!N40*(Index!T$3/Index!$E$3),0)+Doplněk!N40</f>
        <v>0</v>
      </c>
      <c r="O40" s="90">
        <f>IFERROR('Model výchozí (MV)'!O40*(Index!U$3/Index!$E$3),0)+Doplněk!O40</f>
        <v>0</v>
      </c>
      <c r="P40" s="90">
        <f>IFERROR('Model výchozí (MV)'!P40*(Index!V$3/Index!$E$3),0)+Doplněk!P40</f>
        <v>0</v>
      </c>
      <c r="Q40" s="90">
        <f>IFERROR('Model výchozí (MV)'!Q40*(Index!W$3/Index!$E$3),0)+Doplněk!Q40</f>
        <v>0</v>
      </c>
      <c r="R40" s="90">
        <f>IFERROR('Model výchozí (MV)'!R40*(Index!X$3/Index!$E$3),0)+Doplněk!R40</f>
        <v>0</v>
      </c>
      <c r="S40" s="93">
        <f>IFERROR('Model výchozí (MV)'!S40*(Index!Y$3/Index!$E$3),0)+Doplněk!S40</f>
        <v>0</v>
      </c>
      <c r="T40" s="92">
        <f t="shared" si="32"/>
        <v>0</v>
      </c>
      <c r="U40" s="93">
        <f t="shared" si="33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IFERROR('Model výchozí (MV)'!E41*(Index!K$3/Index!$E$3),0)+Doplněk!E41</f>
        <v>0</v>
      </c>
      <c r="F41" s="90">
        <f>IFERROR('Model výchozí (MV)'!F41*(Index!L$3/Index!$E$3),0)+Doplněk!F41</f>
        <v>0</v>
      </c>
      <c r="G41" s="90">
        <f>IFERROR('Model výchozí (MV)'!G41*(Index!M$3/Index!$E$3),0)+Doplněk!G41</f>
        <v>0</v>
      </c>
      <c r="H41" s="90">
        <f>IFERROR('Model výchozí (MV)'!H41*(Index!N$3/Index!$E$3),0)+Doplněk!H41</f>
        <v>0</v>
      </c>
      <c r="I41" s="90">
        <f>IFERROR('Model výchozí (MV)'!I41*(Index!O$3/Index!$E$3),0)+Doplněk!I41</f>
        <v>0</v>
      </c>
      <c r="J41" s="90">
        <f>IFERROR('Model výchozí (MV)'!J41*(Index!P$3/Index!$E$3),0)+Doplněk!J41</f>
        <v>0</v>
      </c>
      <c r="K41" s="90">
        <f>IFERROR('Model výchozí (MV)'!K41*(Index!Q$3/Index!$E$3),0)+Doplněk!K41</f>
        <v>0</v>
      </c>
      <c r="L41" s="90">
        <f>IFERROR('Model výchozí (MV)'!L41*(Index!R$3/Index!$E$3),0)+Doplněk!L41</f>
        <v>0</v>
      </c>
      <c r="M41" s="90">
        <f>IFERROR('Model výchozí (MV)'!M41*(Index!S$3/Index!$E$3),0)+Doplněk!M41</f>
        <v>0</v>
      </c>
      <c r="N41" s="90">
        <f>IFERROR('Model výchozí (MV)'!N41*(Index!T$3/Index!$E$3),0)+Doplněk!N41</f>
        <v>0</v>
      </c>
      <c r="O41" s="90">
        <f>IFERROR('Model výchozí (MV)'!O41*(Index!U$3/Index!$E$3),0)+Doplněk!O41</f>
        <v>0</v>
      </c>
      <c r="P41" s="90">
        <f>IFERROR('Model výchozí (MV)'!P41*(Index!V$3/Index!$E$3),0)+Doplněk!P41</f>
        <v>0</v>
      </c>
      <c r="Q41" s="90">
        <f>IFERROR('Model výchozí (MV)'!Q41*(Index!W$3/Index!$E$3),0)+Doplněk!Q41</f>
        <v>0</v>
      </c>
      <c r="R41" s="90">
        <f>IFERROR('Model výchozí (MV)'!R41*(Index!X$3/Index!$E$3),0)+Doplněk!R41</f>
        <v>0</v>
      </c>
      <c r="S41" s="93">
        <f>IFERROR('Model výchozí (MV)'!S41*(Index!Y$3/Index!$E$3),0)+Doplněk!S41</f>
        <v>0</v>
      </c>
      <c r="T41" s="92">
        <f t="shared" si="32"/>
        <v>0</v>
      </c>
      <c r="U41" s="93">
        <f t="shared" si="33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IFERROR('Model výchozí (MV)'!E42*(Index!K$3/Index!$E$3),0)+Doplněk!E42</f>
        <v>0</v>
      </c>
      <c r="F42" s="90">
        <f>IFERROR('Model výchozí (MV)'!F42*(Index!L$3/Index!$E$3),0)+Doplněk!F42</f>
        <v>0</v>
      </c>
      <c r="G42" s="90">
        <f>IFERROR('Model výchozí (MV)'!G42*(Index!M$3/Index!$E$3),0)+Doplněk!G42</f>
        <v>0</v>
      </c>
      <c r="H42" s="90">
        <f>IFERROR('Model výchozí (MV)'!H42*(Index!N$3/Index!$E$3),0)+Doplněk!H42</f>
        <v>0</v>
      </c>
      <c r="I42" s="90">
        <f>IFERROR('Model výchozí (MV)'!I42*(Index!O$3/Index!$E$3),0)+Doplněk!I42</f>
        <v>0</v>
      </c>
      <c r="J42" s="90">
        <f>IFERROR('Model výchozí (MV)'!J42*(Index!P$3/Index!$E$3),0)+Doplněk!J42</f>
        <v>0</v>
      </c>
      <c r="K42" s="90">
        <f>IFERROR('Model výchozí (MV)'!K42*(Index!Q$3/Index!$E$3),0)+Doplněk!K42</f>
        <v>0</v>
      </c>
      <c r="L42" s="90">
        <f>IFERROR('Model výchozí (MV)'!L42*(Index!R$3/Index!$E$3),0)+Doplněk!L42</f>
        <v>0</v>
      </c>
      <c r="M42" s="90">
        <f>IFERROR('Model výchozí (MV)'!M42*(Index!S$3/Index!$E$3),0)+Doplněk!M42</f>
        <v>0</v>
      </c>
      <c r="N42" s="90">
        <f>IFERROR('Model výchozí (MV)'!N42*(Index!T$3/Index!$E$3),0)+Doplněk!N42</f>
        <v>0</v>
      </c>
      <c r="O42" s="90">
        <f>IFERROR('Model výchozí (MV)'!O42*(Index!U$3/Index!$E$3),0)+Doplněk!O42</f>
        <v>0</v>
      </c>
      <c r="P42" s="90">
        <f>IFERROR('Model výchozí (MV)'!P42*(Index!V$3/Index!$E$3),0)+Doplněk!P42</f>
        <v>0</v>
      </c>
      <c r="Q42" s="90">
        <f>IFERROR('Model výchozí (MV)'!Q42*(Index!W$3/Index!$E$3),0)+Doplněk!Q42</f>
        <v>0</v>
      </c>
      <c r="R42" s="90">
        <f>IFERROR('Model výchozí (MV)'!R42*(Index!X$3/Index!$E$3),0)+Doplněk!R42</f>
        <v>0</v>
      </c>
      <c r="S42" s="93">
        <f>IFERROR('Model výchozí (MV)'!S42*(Index!Y$3/Index!$E$3),0)+Doplněk!S42</f>
        <v>0</v>
      </c>
      <c r="T42" s="92">
        <f t="shared" si="32"/>
        <v>0</v>
      </c>
      <c r="U42" s="93">
        <f t="shared" si="33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IFERROR('Model výchozí (MV)'!E43*(Index!K$3/Index!$E$3),0)+Doplněk!E43</f>
        <v>0</v>
      </c>
      <c r="F43" s="90">
        <f>IFERROR('Model výchozí (MV)'!F43*(Index!L$3/Index!$E$3),0)+Doplněk!F43</f>
        <v>0</v>
      </c>
      <c r="G43" s="90">
        <f>IFERROR('Model výchozí (MV)'!G43*(Index!M$3/Index!$E$3),0)+Doplněk!G43</f>
        <v>0</v>
      </c>
      <c r="H43" s="90">
        <f>IFERROR('Model výchozí (MV)'!H43*(Index!N$3/Index!$E$3),0)+Doplněk!H43</f>
        <v>0</v>
      </c>
      <c r="I43" s="90">
        <f>IFERROR('Model výchozí (MV)'!I43*(Index!O$3/Index!$E$3),0)+Doplněk!I43</f>
        <v>0</v>
      </c>
      <c r="J43" s="90">
        <f>IFERROR('Model výchozí (MV)'!J43*(Index!P$3/Index!$E$3),0)+Doplněk!J43</f>
        <v>0</v>
      </c>
      <c r="K43" s="90">
        <f>IFERROR('Model výchozí (MV)'!K43*(Index!Q$3/Index!$E$3),0)+Doplněk!K43</f>
        <v>0</v>
      </c>
      <c r="L43" s="90">
        <f>IFERROR('Model výchozí (MV)'!L43*(Index!R$3/Index!$E$3),0)+Doplněk!L43</f>
        <v>0</v>
      </c>
      <c r="M43" s="90">
        <f>IFERROR('Model výchozí (MV)'!M43*(Index!S$3/Index!$E$3),0)+Doplněk!M43</f>
        <v>0</v>
      </c>
      <c r="N43" s="90">
        <f>IFERROR('Model výchozí (MV)'!N43*(Index!T$3/Index!$E$3),0)+Doplněk!N43</f>
        <v>0</v>
      </c>
      <c r="O43" s="90">
        <f>IFERROR('Model výchozí (MV)'!O43*(Index!U$3/Index!$E$3),0)+Doplněk!O43</f>
        <v>0</v>
      </c>
      <c r="P43" s="90">
        <f>IFERROR('Model výchozí (MV)'!P43*(Index!V$3/Index!$E$3),0)+Doplněk!P43</f>
        <v>0</v>
      </c>
      <c r="Q43" s="90">
        <f>IFERROR('Model výchozí (MV)'!Q43*(Index!W$3/Index!$E$3),0)+Doplněk!Q43</f>
        <v>0</v>
      </c>
      <c r="R43" s="90">
        <f>IFERROR('Model výchozí (MV)'!R43*(Index!X$3/Index!$E$3),0)+Doplněk!R43</f>
        <v>0</v>
      </c>
      <c r="S43" s="93">
        <f>IFERROR('Model výchozí (MV)'!S43*(Index!Y$3/Index!$E$3),0)+Doplněk!S43</f>
        <v>0</v>
      </c>
      <c r="T43" s="92">
        <f t="shared" si="32"/>
        <v>0</v>
      </c>
      <c r="U43" s="93">
        <f t="shared" si="33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IFERROR('Model výchozí (MV)'!E44*(Index!K$3/Index!$E$3),0)+Doplněk!E44</f>
        <v>0</v>
      </c>
      <c r="F44" s="90">
        <f>IFERROR('Model výchozí (MV)'!F44*(Index!L$3/Index!$E$3),0)+Doplněk!F44</f>
        <v>0</v>
      </c>
      <c r="G44" s="90">
        <f>IFERROR('Model výchozí (MV)'!G44*(Index!M$3/Index!$E$3),0)+Doplněk!G44</f>
        <v>0</v>
      </c>
      <c r="H44" s="90">
        <f>IFERROR('Model výchozí (MV)'!H44*(Index!N$3/Index!$E$3),0)+Doplněk!H44</f>
        <v>0</v>
      </c>
      <c r="I44" s="90">
        <f>IFERROR('Model výchozí (MV)'!I44*(Index!O$3/Index!$E$3),0)+Doplněk!I44</f>
        <v>0</v>
      </c>
      <c r="J44" s="90">
        <f>IFERROR('Model výchozí (MV)'!J44*(Index!P$3/Index!$E$3),0)+Doplněk!J44</f>
        <v>0</v>
      </c>
      <c r="K44" s="90">
        <f>IFERROR('Model výchozí (MV)'!K44*(Index!Q$3/Index!$E$3),0)+Doplněk!K44</f>
        <v>0</v>
      </c>
      <c r="L44" s="90">
        <f>IFERROR('Model výchozí (MV)'!L44*(Index!R$3/Index!$E$3),0)+Doplněk!L44</f>
        <v>0</v>
      </c>
      <c r="M44" s="90">
        <f>IFERROR('Model výchozí (MV)'!M44*(Index!S$3/Index!$E$3),0)+Doplněk!M44</f>
        <v>0</v>
      </c>
      <c r="N44" s="90">
        <f>IFERROR('Model výchozí (MV)'!N44*(Index!T$3/Index!$E$3),0)+Doplněk!N44</f>
        <v>0</v>
      </c>
      <c r="O44" s="90">
        <f>IFERROR('Model výchozí (MV)'!O44*(Index!U$3/Index!$E$3),0)+Doplněk!O44</f>
        <v>0</v>
      </c>
      <c r="P44" s="90">
        <f>IFERROR('Model výchozí (MV)'!P44*(Index!V$3/Index!$E$3),0)+Doplněk!P44</f>
        <v>0</v>
      </c>
      <c r="Q44" s="90">
        <f>IFERROR('Model výchozí (MV)'!Q44*(Index!W$3/Index!$E$3),0)+Doplněk!Q44</f>
        <v>0</v>
      </c>
      <c r="R44" s="90">
        <f>IFERROR('Model výchozí (MV)'!R44*(Index!X$3/Index!$E$3),0)+Doplněk!R44</f>
        <v>0</v>
      </c>
      <c r="S44" s="93">
        <f>IFERROR('Model výchozí (MV)'!S44*(Index!Y$3/Index!$E$3),0)+Doplněk!S44</f>
        <v>0</v>
      </c>
      <c r="T44" s="92">
        <f t="shared" si="32"/>
        <v>0</v>
      </c>
      <c r="U44" s="93">
        <f t="shared" si="33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IFERROR('Model výchozí (MV)'!E45*(Index!K$3/Index!$E$3),0)+Doplněk!E45</f>
        <v>0</v>
      </c>
      <c r="F45" s="90">
        <f>IFERROR('Model výchozí (MV)'!F45*(Index!L$3/Index!$E$3),0)+Doplněk!F45</f>
        <v>0</v>
      </c>
      <c r="G45" s="90">
        <f>IFERROR('Model výchozí (MV)'!G45*(Index!M$3/Index!$E$3),0)+Doplněk!G45</f>
        <v>0</v>
      </c>
      <c r="H45" s="90">
        <f>IFERROR('Model výchozí (MV)'!H45*(Index!N$3/Index!$E$3),0)+Doplněk!H45</f>
        <v>0</v>
      </c>
      <c r="I45" s="90">
        <f>IFERROR('Model výchozí (MV)'!I45*(Index!O$3/Index!$E$3),0)+Doplněk!I45</f>
        <v>0</v>
      </c>
      <c r="J45" s="90">
        <f>IFERROR('Model výchozí (MV)'!J45*(Index!P$3/Index!$E$3),0)+Doplněk!J45</f>
        <v>0</v>
      </c>
      <c r="K45" s="90">
        <f>IFERROR('Model výchozí (MV)'!K45*(Index!Q$3/Index!$E$3),0)+Doplněk!K45</f>
        <v>0</v>
      </c>
      <c r="L45" s="90">
        <f>IFERROR('Model výchozí (MV)'!L45*(Index!R$3/Index!$E$3),0)+Doplněk!L45</f>
        <v>0</v>
      </c>
      <c r="M45" s="90">
        <f>IFERROR('Model výchozí (MV)'!M45*(Index!S$3/Index!$E$3),0)+Doplněk!M45</f>
        <v>0</v>
      </c>
      <c r="N45" s="90">
        <f>IFERROR('Model výchozí (MV)'!N45*(Index!T$3/Index!$E$3),0)+Doplněk!N45</f>
        <v>0</v>
      </c>
      <c r="O45" s="90">
        <f>IFERROR('Model výchozí (MV)'!O45*(Index!U$3/Index!$E$3),0)+Doplněk!O45</f>
        <v>0</v>
      </c>
      <c r="P45" s="90">
        <f>IFERROR('Model výchozí (MV)'!P45*(Index!V$3/Index!$E$3),0)+Doplněk!P45</f>
        <v>0</v>
      </c>
      <c r="Q45" s="90">
        <f>IFERROR('Model výchozí (MV)'!Q45*(Index!W$3/Index!$E$3),0)+Doplněk!Q45</f>
        <v>0</v>
      </c>
      <c r="R45" s="90">
        <f>IFERROR('Model výchozí (MV)'!R45*(Index!X$3/Index!$E$3),0)+Doplněk!R45</f>
        <v>0</v>
      </c>
      <c r="S45" s="93">
        <f>IFERROR('Model výchozí (MV)'!S45*(Index!Y$3/Index!$E$3),0)+Doplněk!S45</f>
        <v>0</v>
      </c>
      <c r="T45" s="92">
        <f t="shared" si="32"/>
        <v>0</v>
      </c>
      <c r="U45" s="93">
        <f t="shared" si="33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IFERROR('Model výchozí (MV)'!E46*(Index!K$3/Index!$E$3),0)+Doplněk!E46</f>
        <v>0</v>
      </c>
      <c r="F46" s="90">
        <f>IFERROR('Model výchozí (MV)'!F46*(Index!L$3/Index!$E$3),0)+Doplněk!F46</f>
        <v>0</v>
      </c>
      <c r="G46" s="90">
        <f>IFERROR('Model výchozí (MV)'!G46*(Index!M$3/Index!$E$3),0)+Doplněk!G46</f>
        <v>0</v>
      </c>
      <c r="H46" s="90">
        <f>IFERROR('Model výchozí (MV)'!H46*(Index!N$3/Index!$E$3),0)+Doplněk!H46</f>
        <v>0</v>
      </c>
      <c r="I46" s="90">
        <f>IFERROR('Model výchozí (MV)'!I46*(Index!O$3/Index!$E$3),0)+Doplněk!I46</f>
        <v>0</v>
      </c>
      <c r="J46" s="90">
        <f>IFERROR('Model výchozí (MV)'!J46*(Index!P$3/Index!$E$3),0)+Doplněk!J46</f>
        <v>0</v>
      </c>
      <c r="K46" s="90">
        <f>IFERROR('Model výchozí (MV)'!K46*(Index!Q$3/Index!$E$3),0)+Doplněk!K46</f>
        <v>0</v>
      </c>
      <c r="L46" s="90">
        <f>IFERROR('Model výchozí (MV)'!L46*(Index!R$3/Index!$E$3),0)+Doplněk!L46</f>
        <v>0</v>
      </c>
      <c r="M46" s="90">
        <f>IFERROR('Model výchozí (MV)'!M46*(Index!S$3/Index!$E$3),0)+Doplněk!M46</f>
        <v>0</v>
      </c>
      <c r="N46" s="90">
        <f>IFERROR('Model výchozí (MV)'!N46*(Index!T$3/Index!$E$3),0)+Doplněk!N46</f>
        <v>0</v>
      </c>
      <c r="O46" s="90">
        <f>IFERROR('Model výchozí (MV)'!O46*(Index!U$3/Index!$E$3),0)+Doplněk!O46</f>
        <v>0</v>
      </c>
      <c r="P46" s="90">
        <f>IFERROR('Model výchozí (MV)'!P46*(Index!V$3/Index!$E$3),0)+Doplněk!P46</f>
        <v>0</v>
      </c>
      <c r="Q46" s="90">
        <f>IFERROR('Model výchozí (MV)'!Q46*(Index!W$3/Index!$E$3),0)+Doplněk!Q46</f>
        <v>0</v>
      </c>
      <c r="R46" s="90">
        <f>IFERROR('Model výchozí (MV)'!R46*(Index!X$3/Index!$E$3),0)+Doplněk!R46</f>
        <v>0</v>
      </c>
      <c r="S46" s="93">
        <f>IFERROR('Model výchozí (MV)'!S46*(Index!Y$3/Index!$E$3),0)+Doplněk!S46</f>
        <v>0</v>
      </c>
      <c r="T46" s="92">
        <f t="shared" si="32"/>
        <v>0</v>
      </c>
      <c r="U46" s="93">
        <f t="shared" si="33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IFERROR('Model výchozí (MV)'!E47*(Index!K$3/Index!$E$3),0)+Doplněk!E47</f>
        <v>0</v>
      </c>
      <c r="F47" s="90">
        <f>IFERROR('Model výchozí (MV)'!F47*(Index!L$3/Index!$E$3),0)+Doplněk!F47</f>
        <v>0</v>
      </c>
      <c r="G47" s="90">
        <f>IFERROR('Model výchozí (MV)'!G47*(Index!M$3/Index!$E$3),0)+Doplněk!G47</f>
        <v>0</v>
      </c>
      <c r="H47" s="90">
        <f>IFERROR('Model výchozí (MV)'!H47*(Index!N$3/Index!$E$3),0)+Doplněk!H47</f>
        <v>0</v>
      </c>
      <c r="I47" s="90">
        <f>IFERROR('Model výchozí (MV)'!I47*(Index!O$3/Index!$E$3),0)+Doplněk!I47</f>
        <v>0</v>
      </c>
      <c r="J47" s="90">
        <f>IFERROR('Model výchozí (MV)'!J47*(Index!P$3/Index!$E$3),0)+Doplněk!J47</f>
        <v>0</v>
      </c>
      <c r="K47" s="90">
        <f>IFERROR('Model výchozí (MV)'!K47*(Index!Q$3/Index!$E$3),0)+Doplněk!K47</f>
        <v>0</v>
      </c>
      <c r="L47" s="90">
        <f>IFERROR('Model výchozí (MV)'!L47*(Index!R$3/Index!$E$3),0)+Doplněk!L47</f>
        <v>0</v>
      </c>
      <c r="M47" s="90">
        <f>IFERROR('Model výchozí (MV)'!M47*(Index!S$3/Index!$E$3),0)+Doplněk!M47</f>
        <v>0</v>
      </c>
      <c r="N47" s="90">
        <f>IFERROR('Model výchozí (MV)'!N47*(Index!T$3/Index!$E$3),0)+Doplněk!N47</f>
        <v>0</v>
      </c>
      <c r="O47" s="90">
        <f>IFERROR('Model výchozí (MV)'!O47*(Index!U$3/Index!$E$3),0)+Doplněk!O47</f>
        <v>0</v>
      </c>
      <c r="P47" s="90">
        <f>IFERROR('Model výchozí (MV)'!P47*(Index!V$3/Index!$E$3),0)+Doplněk!P47</f>
        <v>0</v>
      </c>
      <c r="Q47" s="90">
        <f>IFERROR('Model výchozí (MV)'!Q47*(Index!W$3/Index!$E$3),0)+Doplněk!Q47</f>
        <v>0</v>
      </c>
      <c r="R47" s="90">
        <f>IFERROR('Model výchozí (MV)'!R47*(Index!X$3/Index!$E$3),0)+Doplněk!R47</f>
        <v>0</v>
      </c>
      <c r="S47" s="93">
        <f>IFERROR('Model výchozí (MV)'!S47*(Index!Y$3/Index!$E$3),0)+Doplněk!S47</f>
        <v>0</v>
      </c>
      <c r="T47" s="92">
        <f t="shared" si="32"/>
        <v>0</v>
      </c>
      <c r="U47" s="93">
        <f t="shared" si="33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IFERROR('Model výchozí (MV)'!E48*(Index!K$3/Index!$E$3),0)+Doplněk!E48</f>
        <v>0</v>
      </c>
      <c r="F48" s="90">
        <f>IFERROR('Model výchozí (MV)'!F48*(Index!L$3/Index!$E$3),0)+Doplněk!F48</f>
        <v>0</v>
      </c>
      <c r="G48" s="90">
        <f>IFERROR('Model výchozí (MV)'!G48*(Index!M$3/Index!$E$3),0)+Doplněk!G48</f>
        <v>0</v>
      </c>
      <c r="H48" s="90">
        <f>IFERROR('Model výchozí (MV)'!H48*(Index!N$3/Index!$E$3),0)+Doplněk!H48</f>
        <v>0</v>
      </c>
      <c r="I48" s="90">
        <f>IFERROR('Model výchozí (MV)'!I48*(Index!O$3/Index!$E$3),0)+Doplněk!I48</f>
        <v>0</v>
      </c>
      <c r="J48" s="90">
        <f>IFERROR('Model výchozí (MV)'!J48*(Index!P$3/Index!$E$3),0)+Doplněk!J48</f>
        <v>0</v>
      </c>
      <c r="K48" s="90">
        <f>IFERROR('Model výchozí (MV)'!K48*(Index!Q$3/Index!$E$3),0)+Doplněk!K48</f>
        <v>0</v>
      </c>
      <c r="L48" s="90">
        <f>IFERROR('Model výchozí (MV)'!L48*(Index!R$3/Index!$E$3),0)+Doplněk!L48</f>
        <v>0</v>
      </c>
      <c r="M48" s="90">
        <f>IFERROR('Model výchozí (MV)'!M48*(Index!S$3/Index!$E$3),0)+Doplněk!M48</f>
        <v>0</v>
      </c>
      <c r="N48" s="90">
        <f>IFERROR('Model výchozí (MV)'!N48*(Index!T$3/Index!$E$3),0)+Doplněk!N48</f>
        <v>0</v>
      </c>
      <c r="O48" s="90">
        <f>IFERROR('Model výchozí (MV)'!O48*(Index!U$3/Index!$E$3),0)+Doplněk!O48</f>
        <v>0</v>
      </c>
      <c r="P48" s="90">
        <f>IFERROR('Model výchozí (MV)'!P48*(Index!V$3/Index!$E$3),0)+Doplněk!P48</f>
        <v>0</v>
      </c>
      <c r="Q48" s="90">
        <f>IFERROR('Model výchozí (MV)'!Q48*(Index!W$3/Index!$E$3),0)+Doplněk!Q48</f>
        <v>0</v>
      </c>
      <c r="R48" s="90">
        <f>IFERROR('Model výchozí (MV)'!R48*(Index!X$3/Index!$E$3),0)+Doplněk!R48</f>
        <v>0</v>
      </c>
      <c r="S48" s="93">
        <f>IFERROR('Model výchozí (MV)'!S48*(Index!Y$3/Index!$E$3),0)+Doplněk!S48</f>
        <v>0</v>
      </c>
      <c r="T48" s="92">
        <f t="shared" si="32"/>
        <v>0</v>
      </c>
      <c r="U48" s="93">
        <f t="shared" si="33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IFERROR('Model výchozí (MV)'!E49*(Index!K$3/Index!$E$3),0)+Doplněk!E49</f>
        <v>0</v>
      </c>
      <c r="F49" s="90">
        <f>IFERROR('Model výchozí (MV)'!F49*(Index!L$3/Index!$E$3),0)+Doplněk!F49</f>
        <v>0</v>
      </c>
      <c r="G49" s="90">
        <f>IFERROR('Model výchozí (MV)'!G49*(Index!M$3/Index!$E$3),0)+Doplněk!G49</f>
        <v>0</v>
      </c>
      <c r="H49" s="90">
        <f>IFERROR('Model výchozí (MV)'!H49*(Index!N$3/Index!$E$3),0)+Doplněk!H49</f>
        <v>0</v>
      </c>
      <c r="I49" s="90">
        <f>IFERROR('Model výchozí (MV)'!I49*(Index!O$3/Index!$E$3),0)+Doplněk!I49</f>
        <v>0</v>
      </c>
      <c r="J49" s="90">
        <f>IFERROR('Model výchozí (MV)'!J49*(Index!P$3/Index!$E$3),0)+Doplněk!J49</f>
        <v>0</v>
      </c>
      <c r="K49" s="90">
        <f>IFERROR('Model výchozí (MV)'!K49*(Index!Q$3/Index!$E$3),0)+Doplněk!K49</f>
        <v>0</v>
      </c>
      <c r="L49" s="90">
        <f>IFERROR('Model výchozí (MV)'!L49*(Index!R$3/Index!$E$3),0)+Doplněk!L49</f>
        <v>0</v>
      </c>
      <c r="M49" s="90">
        <f>IFERROR('Model výchozí (MV)'!M49*(Index!S$3/Index!$E$3),0)+Doplněk!M49</f>
        <v>0</v>
      </c>
      <c r="N49" s="90">
        <f>IFERROR('Model výchozí (MV)'!N49*(Index!T$3/Index!$E$3),0)+Doplněk!N49</f>
        <v>0</v>
      </c>
      <c r="O49" s="90">
        <f>IFERROR('Model výchozí (MV)'!O49*(Index!U$3/Index!$E$3),0)+Doplněk!O49</f>
        <v>0</v>
      </c>
      <c r="P49" s="90">
        <f>IFERROR('Model výchozí (MV)'!P49*(Index!V$3/Index!$E$3),0)+Doplněk!P49</f>
        <v>0</v>
      </c>
      <c r="Q49" s="90">
        <f>IFERROR('Model výchozí (MV)'!Q49*(Index!W$3/Index!$E$3),0)+Doplněk!Q49</f>
        <v>0</v>
      </c>
      <c r="R49" s="90">
        <f>IFERROR('Model výchozí (MV)'!R49*(Index!X$3/Index!$E$3),0)+Doplněk!R49</f>
        <v>0</v>
      </c>
      <c r="S49" s="93">
        <f>IFERROR('Model výchozí (MV)'!S49*(Index!Y$3/Index!$E$3),0)+Doplněk!S49</f>
        <v>0</v>
      </c>
      <c r="T49" s="92">
        <f t="shared" si="32"/>
        <v>0</v>
      </c>
      <c r="U49" s="93">
        <f t="shared" si="33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IFERROR('Model výchozí (MV)'!E50*(Index!K$3/Index!$E$3),0)+Doplněk!E50</f>
        <v>0</v>
      </c>
      <c r="F50" s="90">
        <f>IFERROR('Model výchozí (MV)'!F50*(Index!L$3/Index!$E$3),0)+Doplněk!F50</f>
        <v>0</v>
      </c>
      <c r="G50" s="90">
        <f>IFERROR('Model výchozí (MV)'!G50*(Index!M$3/Index!$E$3),0)+Doplněk!G50</f>
        <v>0</v>
      </c>
      <c r="H50" s="90">
        <f>IFERROR('Model výchozí (MV)'!H50*(Index!N$3/Index!$E$3),0)+Doplněk!H50</f>
        <v>0</v>
      </c>
      <c r="I50" s="90">
        <f>IFERROR('Model výchozí (MV)'!I50*(Index!O$3/Index!$E$3),0)+Doplněk!I50</f>
        <v>0</v>
      </c>
      <c r="J50" s="90">
        <f>IFERROR('Model výchozí (MV)'!J50*(Index!P$3/Index!$E$3),0)+Doplněk!J50</f>
        <v>0</v>
      </c>
      <c r="K50" s="90">
        <f>IFERROR('Model výchozí (MV)'!K50*(Index!Q$3/Index!$E$3),0)+Doplněk!K50</f>
        <v>0</v>
      </c>
      <c r="L50" s="90">
        <f>IFERROR('Model výchozí (MV)'!L50*(Index!R$3/Index!$E$3),0)+Doplněk!L50</f>
        <v>0</v>
      </c>
      <c r="M50" s="90">
        <f>IFERROR('Model výchozí (MV)'!M50*(Index!S$3/Index!$E$3),0)+Doplněk!M50</f>
        <v>0</v>
      </c>
      <c r="N50" s="90">
        <f>IFERROR('Model výchozí (MV)'!N50*(Index!T$3/Index!$E$3),0)+Doplněk!N50</f>
        <v>0</v>
      </c>
      <c r="O50" s="90">
        <f>IFERROR('Model výchozí (MV)'!O50*(Index!U$3/Index!$E$3),0)+Doplněk!O50</f>
        <v>0</v>
      </c>
      <c r="P50" s="90">
        <f>IFERROR('Model výchozí (MV)'!P50*(Index!V$3/Index!$E$3),0)+Doplněk!P50</f>
        <v>0</v>
      </c>
      <c r="Q50" s="90">
        <f>IFERROR('Model výchozí (MV)'!Q50*(Index!W$3/Index!$E$3),0)+Doplněk!Q50</f>
        <v>0</v>
      </c>
      <c r="R50" s="90">
        <f>IFERROR('Model výchozí (MV)'!R50*(Index!X$3/Index!$E$3),0)+Doplněk!R50</f>
        <v>0</v>
      </c>
      <c r="S50" s="93">
        <f>IFERROR('Model výchozí (MV)'!S50*(Index!Y$3/Index!$E$3),0)+Doplněk!S50</f>
        <v>0</v>
      </c>
      <c r="T50" s="92">
        <f t="shared" si="32"/>
        <v>0</v>
      </c>
      <c r="U50" s="93">
        <f t="shared" si="33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IFERROR('Model výchozí (MV)'!E51*(Index!K$3/Index!$E$3),0)+Doplněk!E51</f>
        <v>0</v>
      </c>
      <c r="F51" s="90">
        <f>IFERROR('Model výchozí (MV)'!F51*(Index!L$3/Index!$E$3),0)+Doplněk!F51</f>
        <v>0</v>
      </c>
      <c r="G51" s="90">
        <f>IFERROR('Model výchozí (MV)'!G51*(Index!M$3/Index!$E$3),0)+Doplněk!G51</f>
        <v>0</v>
      </c>
      <c r="H51" s="90">
        <f>IFERROR('Model výchozí (MV)'!H51*(Index!N$3/Index!$E$3),0)+Doplněk!H51</f>
        <v>0</v>
      </c>
      <c r="I51" s="90">
        <f>IFERROR('Model výchozí (MV)'!I51*(Index!O$3/Index!$E$3),0)+Doplněk!I51</f>
        <v>0</v>
      </c>
      <c r="J51" s="90">
        <f>IFERROR('Model výchozí (MV)'!J51*(Index!P$3/Index!$E$3),0)+Doplněk!J51</f>
        <v>0</v>
      </c>
      <c r="K51" s="90">
        <f>IFERROR('Model výchozí (MV)'!K51*(Index!Q$3/Index!$E$3),0)+Doplněk!K51</f>
        <v>0</v>
      </c>
      <c r="L51" s="90">
        <f>IFERROR('Model výchozí (MV)'!L51*(Index!R$3/Index!$E$3),0)+Doplněk!L51</f>
        <v>0</v>
      </c>
      <c r="M51" s="90">
        <f>IFERROR('Model výchozí (MV)'!M51*(Index!S$3/Index!$E$3),0)+Doplněk!M51</f>
        <v>0</v>
      </c>
      <c r="N51" s="90">
        <f>IFERROR('Model výchozí (MV)'!N51*(Index!T$3/Index!$E$3),0)+Doplněk!N51</f>
        <v>0</v>
      </c>
      <c r="O51" s="90">
        <f>IFERROR('Model výchozí (MV)'!O51*(Index!U$3/Index!$E$3),0)+Doplněk!O51</f>
        <v>0</v>
      </c>
      <c r="P51" s="90">
        <f>IFERROR('Model výchozí (MV)'!P51*(Index!V$3/Index!$E$3),0)+Doplněk!P51</f>
        <v>0</v>
      </c>
      <c r="Q51" s="90">
        <f>IFERROR('Model výchozí (MV)'!Q51*(Index!W$3/Index!$E$3),0)+Doplněk!Q51</f>
        <v>0</v>
      </c>
      <c r="R51" s="90">
        <f>IFERROR('Model výchozí (MV)'!R51*(Index!X$3/Index!$E$3),0)+Doplněk!R51</f>
        <v>0</v>
      </c>
      <c r="S51" s="93">
        <f>IFERROR('Model výchozí (MV)'!S51*(Index!Y$3/Index!$E$3),0)+Doplněk!S51</f>
        <v>0</v>
      </c>
      <c r="T51" s="92">
        <f t="shared" si="32"/>
        <v>0</v>
      </c>
      <c r="U51" s="93">
        <f t="shared" si="33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tr">
        <f>'Model výchozí (MV)'!B52</f>
        <v>Cestovné</v>
      </c>
      <c r="C52" s="52"/>
      <c r="D52" s="7"/>
      <c r="E52" s="92">
        <f>IFERROR('Model výchozí (MV)'!E52*(Index!K$3/Index!$E$3),0)+Doplněk!E52</f>
        <v>0</v>
      </c>
      <c r="F52" s="90">
        <f>IFERROR('Model výchozí (MV)'!F52*(Index!L$3/Index!$E$3),0)+Doplněk!F52</f>
        <v>0</v>
      </c>
      <c r="G52" s="90">
        <f>IFERROR('Model výchozí (MV)'!G52*(Index!M$3/Index!$E$3),0)+Doplněk!G52</f>
        <v>0</v>
      </c>
      <c r="H52" s="90">
        <f>IFERROR('Model výchozí (MV)'!H52*(Index!N$3/Index!$E$3),0)+Doplněk!H52</f>
        <v>0</v>
      </c>
      <c r="I52" s="90">
        <f>IFERROR('Model výchozí (MV)'!I52*(Index!O$3/Index!$E$3),0)+Doplněk!I52</f>
        <v>0</v>
      </c>
      <c r="J52" s="90">
        <f>IFERROR('Model výchozí (MV)'!J52*(Index!P$3/Index!$E$3),0)+Doplněk!J52</f>
        <v>0</v>
      </c>
      <c r="K52" s="90">
        <f>IFERROR('Model výchozí (MV)'!K52*(Index!Q$3/Index!$E$3),0)+Doplněk!K52</f>
        <v>0</v>
      </c>
      <c r="L52" s="90">
        <f>IFERROR('Model výchozí (MV)'!L52*(Index!R$3/Index!$E$3),0)+Doplněk!L52</f>
        <v>0</v>
      </c>
      <c r="M52" s="90">
        <f>IFERROR('Model výchozí (MV)'!M52*(Index!S$3/Index!$E$3),0)+Doplněk!M52</f>
        <v>0</v>
      </c>
      <c r="N52" s="90">
        <f>IFERROR('Model výchozí (MV)'!N52*(Index!T$3/Index!$E$3),0)+Doplněk!N52</f>
        <v>0</v>
      </c>
      <c r="O52" s="90">
        <f>IFERROR('Model výchozí (MV)'!O52*(Index!U$3/Index!$E$3),0)+Doplněk!O52</f>
        <v>0</v>
      </c>
      <c r="P52" s="90">
        <f>IFERROR('Model výchozí (MV)'!P52*(Index!V$3/Index!$E$3),0)+Doplněk!P52</f>
        <v>0</v>
      </c>
      <c r="Q52" s="90">
        <f>IFERROR('Model výchozí (MV)'!Q52*(Index!W$3/Index!$E$3),0)+Doplněk!Q52</f>
        <v>0</v>
      </c>
      <c r="R52" s="90">
        <f>IFERROR('Model výchozí (MV)'!R52*(Index!X$3/Index!$E$3),0)+Doplněk!R52</f>
        <v>0</v>
      </c>
      <c r="S52" s="93">
        <f>IFERROR('Model výchozí (MV)'!S52*(Index!Y$3/Index!$E$3),0)+Doplněk!S52</f>
        <v>0</v>
      </c>
      <c r="T52" s="92">
        <f t="shared" si="32"/>
        <v>0</v>
      </c>
      <c r="U52" s="93">
        <f t="shared" si="33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IFERROR('Model výchozí (MV)'!E53*(Index!K$3/Index!$E$3),0)+Doplněk!E53</f>
        <v>0</v>
      </c>
      <c r="F53" s="90">
        <f>IFERROR('Model výchozí (MV)'!F53*(Index!L$3/Index!$E$3),0)+Doplněk!F53</f>
        <v>0</v>
      </c>
      <c r="G53" s="90">
        <f>IFERROR('Model výchozí (MV)'!G53*(Index!M$3/Index!$E$3),0)+Doplněk!G53</f>
        <v>0</v>
      </c>
      <c r="H53" s="90">
        <f>IFERROR('Model výchozí (MV)'!H53*(Index!N$3/Index!$E$3),0)+Doplněk!H53</f>
        <v>0</v>
      </c>
      <c r="I53" s="90">
        <f>IFERROR('Model výchozí (MV)'!I53*(Index!O$3/Index!$E$3),0)+Doplněk!I53</f>
        <v>0</v>
      </c>
      <c r="J53" s="90">
        <f>IFERROR('Model výchozí (MV)'!J53*(Index!P$3/Index!$E$3),0)+Doplněk!J53</f>
        <v>0</v>
      </c>
      <c r="K53" s="90">
        <f>IFERROR('Model výchozí (MV)'!K53*(Index!Q$3/Index!$E$3),0)+Doplněk!K53</f>
        <v>0</v>
      </c>
      <c r="L53" s="90">
        <f>IFERROR('Model výchozí (MV)'!L53*(Index!R$3/Index!$E$3),0)+Doplněk!L53</f>
        <v>0</v>
      </c>
      <c r="M53" s="90">
        <f>IFERROR('Model výchozí (MV)'!M53*(Index!S$3/Index!$E$3),0)+Doplněk!M53</f>
        <v>0</v>
      </c>
      <c r="N53" s="90">
        <f>IFERROR('Model výchozí (MV)'!N53*(Index!T$3/Index!$E$3),0)+Doplněk!N53</f>
        <v>0</v>
      </c>
      <c r="O53" s="90">
        <f>IFERROR('Model výchozí (MV)'!O53*(Index!U$3/Index!$E$3),0)+Doplněk!O53</f>
        <v>0</v>
      </c>
      <c r="P53" s="90">
        <f>IFERROR('Model výchozí (MV)'!P53*(Index!V$3/Index!$E$3),0)+Doplněk!P53</f>
        <v>0</v>
      </c>
      <c r="Q53" s="90">
        <f>IFERROR('Model výchozí (MV)'!Q53*(Index!W$3/Index!$E$3),0)+Doplněk!Q53</f>
        <v>0</v>
      </c>
      <c r="R53" s="90">
        <f>IFERROR('Model výchozí (MV)'!R53*(Index!X$3/Index!$E$3),0)+Doplněk!R53</f>
        <v>0</v>
      </c>
      <c r="S53" s="93">
        <f>IFERROR('Model výchozí (MV)'!S53*(Index!Y$3/Index!$E$3),0)+Doplněk!S53</f>
        <v>0</v>
      </c>
      <c r="T53" s="92">
        <f t="shared" si="32"/>
        <v>0</v>
      </c>
      <c r="U53" s="93">
        <f t="shared" si="33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IFERROR('Model výchozí (MV)'!E54*(Index!K$3/Index!$E$3),0)+Doplněk!E54</f>
        <v>0</v>
      </c>
      <c r="F54" s="90">
        <f>IFERROR('Model výchozí (MV)'!F54*(Index!L$3/Index!$E$3),0)+Doplněk!F54</f>
        <v>0</v>
      </c>
      <c r="G54" s="90">
        <f>IFERROR('Model výchozí (MV)'!G54*(Index!M$3/Index!$E$3),0)+Doplněk!G54</f>
        <v>0</v>
      </c>
      <c r="H54" s="90">
        <f>IFERROR('Model výchozí (MV)'!H54*(Index!N$3/Index!$E$3),0)+Doplněk!H54</f>
        <v>0</v>
      </c>
      <c r="I54" s="90">
        <f>IFERROR('Model výchozí (MV)'!I54*(Index!O$3/Index!$E$3),0)+Doplněk!I54</f>
        <v>0</v>
      </c>
      <c r="J54" s="90">
        <f>IFERROR('Model výchozí (MV)'!J54*(Index!P$3/Index!$E$3),0)+Doplněk!J54</f>
        <v>0</v>
      </c>
      <c r="K54" s="90">
        <f>IFERROR('Model výchozí (MV)'!K54*(Index!Q$3/Index!$E$3),0)+Doplněk!K54</f>
        <v>0</v>
      </c>
      <c r="L54" s="90">
        <f>IFERROR('Model výchozí (MV)'!L54*(Index!R$3/Index!$E$3),0)+Doplněk!L54</f>
        <v>0</v>
      </c>
      <c r="M54" s="90">
        <f>IFERROR('Model výchozí (MV)'!M54*(Index!S$3/Index!$E$3),0)+Doplněk!M54</f>
        <v>0</v>
      </c>
      <c r="N54" s="90">
        <f>IFERROR('Model výchozí (MV)'!N54*(Index!T$3/Index!$E$3),0)+Doplněk!N54</f>
        <v>0</v>
      </c>
      <c r="O54" s="90">
        <f>IFERROR('Model výchozí (MV)'!O54*(Index!U$3/Index!$E$3),0)+Doplněk!O54</f>
        <v>0</v>
      </c>
      <c r="P54" s="90">
        <f>IFERROR('Model výchozí (MV)'!P54*(Index!V$3/Index!$E$3),0)+Doplněk!P54</f>
        <v>0</v>
      </c>
      <c r="Q54" s="90">
        <f>IFERROR('Model výchozí (MV)'!Q54*(Index!W$3/Index!$E$3),0)+Doplněk!Q54</f>
        <v>0</v>
      </c>
      <c r="R54" s="90">
        <f>IFERROR('Model výchozí (MV)'!R54*(Index!X$3/Index!$E$3),0)+Doplněk!R54</f>
        <v>0</v>
      </c>
      <c r="S54" s="93">
        <f>IFERROR('Model výchozí (MV)'!S54*(Index!Y$3/Index!$E$3),0)+Doplněk!S54</f>
        <v>0</v>
      </c>
      <c r="T54" s="92">
        <f t="shared" si="32"/>
        <v>0</v>
      </c>
      <c r="U54" s="93">
        <f t="shared" si="33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IFERROR('Model výchozí (MV)'!E55*(Index!K$3/Index!$E$3),0)+Doplněk!E55</f>
        <v>0</v>
      </c>
      <c r="F55" s="90">
        <f>IFERROR('Model výchozí (MV)'!F55*(Index!L$3/Index!$E$3),0)+Doplněk!F55</f>
        <v>0</v>
      </c>
      <c r="G55" s="90">
        <f>IFERROR('Model výchozí (MV)'!G55*(Index!M$3/Index!$E$3),0)+Doplněk!G55</f>
        <v>0</v>
      </c>
      <c r="H55" s="90">
        <f>IFERROR('Model výchozí (MV)'!H55*(Index!N$3/Index!$E$3),0)+Doplněk!H55</f>
        <v>0</v>
      </c>
      <c r="I55" s="90">
        <f>IFERROR('Model výchozí (MV)'!I55*(Index!O$3/Index!$E$3),0)+Doplněk!I55</f>
        <v>0</v>
      </c>
      <c r="J55" s="90">
        <f>IFERROR('Model výchozí (MV)'!J55*(Index!P$3/Index!$E$3),0)+Doplněk!J55</f>
        <v>0</v>
      </c>
      <c r="K55" s="90">
        <f>IFERROR('Model výchozí (MV)'!K55*(Index!Q$3/Index!$E$3),0)+Doplněk!K55</f>
        <v>0</v>
      </c>
      <c r="L55" s="90">
        <f>IFERROR('Model výchozí (MV)'!L55*(Index!R$3/Index!$E$3),0)+Doplněk!L55</f>
        <v>0</v>
      </c>
      <c r="M55" s="90">
        <f>IFERROR('Model výchozí (MV)'!M55*(Index!S$3/Index!$E$3),0)+Doplněk!M55</f>
        <v>0</v>
      </c>
      <c r="N55" s="90">
        <f>IFERROR('Model výchozí (MV)'!N55*(Index!T$3/Index!$E$3),0)+Doplněk!N55</f>
        <v>0</v>
      </c>
      <c r="O55" s="90">
        <f>IFERROR('Model výchozí (MV)'!O55*(Index!U$3/Index!$E$3),0)+Doplněk!O55</f>
        <v>0</v>
      </c>
      <c r="P55" s="90">
        <f>IFERROR('Model výchozí (MV)'!P55*(Index!V$3/Index!$E$3),0)+Doplněk!P55</f>
        <v>0</v>
      </c>
      <c r="Q55" s="90">
        <f>IFERROR('Model výchozí (MV)'!Q55*(Index!W$3/Index!$E$3),0)+Doplněk!Q55</f>
        <v>0</v>
      </c>
      <c r="R55" s="90">
        <f>IFERROR('Model výchozí (MV)'!R55*(Index!X$3/Index!$E$3),0)+Doplněk!R55</f>
        <v>0</v>
      </c>
      <c r="S55" s="93">
        <f>IFERROR('Model výchozí (MV)'!S55*(Index!Y$3/Index!$E$3),0)+Doplněk!S55</f>
        <v>0</v>
      </c>
      <c r="T55" s="92">
        <f t="shared" si="32"/>
        <v>0</v>
      </c>
      <c r="U55" s="93">
        <f t="shared" si="33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IFERROR('Model výchozí (MV)'!E56*(Index!K$3/Index!$E$3),0)+Doplněk!E56</f>
        <v>0</v>
      </c>
      <c r="F56" s="90">
        <f>IFERROR('Model výchozí (MV)'!F56*(Index!L$3/Index!$E$3),0)+Doplněk!F56</f>
        <v>0</v>
      </c>
      <c r="G56" s="90">
        <f>IFERROR('Model výchozí (MV)'!G56*(Index!M$3/Index!$E$3),0)+Doplněk!G56</f>
        <v>0</v>
      </c>
      <c r="H56" s="90">
        <f>IFERROR('Model výchozí (MV)'!H56*(Index!N$3/Index!$E$3),0)+Doplněk!H56</f>
        <v>0</v>
      </c>
      <c r="I56" s="90">
        <f>IFERROR('Model výchozí (MV)'!I56*(Index!O$3/Index!$E$3),0)+Doplněk!I56</f>
        <v>0</v>
      </c>
      <c r="J56" s="90">
        <f>IFERROR('Model výchozí (MV)'!J56*(Index!P$3/Index!$E$3),0)+Doplněk!J56</f>
        <v>0</v>
      </c>
      <c r="K56" s="90">
        <f>IFERROR('Model výchozí (MV)'!K56*(Index!Q$3/Index!$E$3),0)+Doplněk!K56</f>
        <v>0</v>
      </c>
      <c r="L56" s="90">
        <f>IFERROR('Model výchozí (MV)'!L56*(Index!R$3/Index!$E$3),0)+Doplněk!L56</f>
        <v>0</v>
      </c>
      <c r="M56" s="90">
        <f>IFERROR('Model výchozí (MV)'!M56*(Index!S$3/Index!$E$3),0)+Doplněk!M56</f>
        <v>0</v>
      </c>
      <c r="N56" s="90">
        <f>IFERROR('Model výchozí (MV)'!N56*(Index!T$3/Index!$E$3),0)+Doplněk!N56</f>
        <v>0</v>
      </c>
      <c r="O56" s="90">
        <f>IFERROR('Model výchozí (MV)'!O56*(Index!U$3/Index!$E$3),0)+Doplněk!O56</f>
        <v>0</v>
      </c>
      <c r="P56" s="90">
        <f>IFERROR('Model výchozí (MV)'!P56*(Index!V$3/Index!$E$3),0)+Doplněk!P56</f>
        <v>0</v>
      </c>
      <c r="Q56" s="90">
        <f>IFERROR('Model výchozí (MV)'!Q56*(Index!W$3/Index!$E$3),0)+Doplněk!Q56</f>
        <v>0</v>
      </c>
      <c r="R56" s="90">
        <f>IFERROR('Model výchozí (MV)'!R56*(Index!X$3/Index!$E$3),0)+Doplněk!R56</f>
        <v>0</v>
      </c>
      <c r="S56" s="93">
        <f>IFERROR('Model výchozí (MV)'!S56*(Index!Y$3/Index!$E$3),0)+Doplněk!S56</f>
        <v>0</v>
      </c>
      <c r="T56" s="92">
        <f t="shared" si="32"/>
        <v>0</v>
      </c>
      <c r="U56" s="93">
        <f t="shared" si="33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IFERROR('Model výchozí (MV)'!E57*(Index!K$3/Index!$E$3),0)+Doplněk!E57</f>
        <v>0</v>
      </c>
      <c r="F57" s="90">
        <f>IFERROR('Model výchozí (MV)'!F57*(Index!L$3/Index!$E$3),0)+Doplněk!F57</f>
        <v>0</v>
      </c>
      <c r="G57" s="90">
        <f>IFERROR('Model výchozí (MV)'!G57*(Index!M$3/Index!$E$3),0)+Doplněk!G57</f>
        <v>0</v>
      </c>
      <c r="H57" s="90">
        <f>IFERROR('Model výchozí (MV)'!H57*(Index!N$3/Index!$E$3),0)+Doplněk!H57</f>
        <v>0</v>
      </c>
      <c r="I57" s="90">
        <f>IFERROR('Model výchozí (MV)'!I57*(Index!O$3/Index!$E$3),0)+Doplněk!I57</f>
        <v>0</v>
      </c>
      <c r="J57" s="90">
        <f>IFERROR('Model výchozí (MV)'!J57*(Index!P$3/Index!$E$3),0)+Doplněk!J57</f>
        <v>0</v>
      </c>
      <c r="K57" s="90">
        <f>IFERROR('Model výchozí (MV)'!K57*(Index!Q$3/Index!$E$3),0)+Doplněk!K57</f>
        <v>0</v>
      </c>
      <c r="L57" s="90">
        <f>IFERROR('Model výchozí (MV)'!L57*(Index!R$3/Index!$E$3),0)+Doplněk!L57</f>
        <v>0</v>
      </c>
      <c r="M57" s="90">
        <f>IFERROR('Model výchozí (MV)'!M57*(Index!S$3/Index!$E$3),0)+Doplněk!M57</f>
        <v>0</v>
      </c>
      <c r="N57" s="90">
        <f>IFERROR('Model výchozí (MV)'!N57*(Index!T$3/Index!$E$3),0)+Doplněk!N57</f>
        <v>0</v>
      </c>
      <c r="O57" s="90">
        <f>IFERROR('Model výchozí (MV)'!O57*(Index!U$3/Index!$E$3),0)+Doplněk!O57</f>
        <v>0</v>
      </c>
      <c r="P57" s="90">
        <f>IFERROR('Model výchozí (MV)'!P57*(Index!V$3/Index!$E$3),0)+Doplněk!P57</f>
        <v>0</v>
      </c>
      <c r="Q57" s="90">
        <f>IFERROR('Model výchozí (MV)'!Q57*(Index!W$3/Index!$E$3),0)+Doplněk!Q57</f>
        <v>0</v>
      </c>
      <c r="R57" s="90">
        <f>IFERROR('Model výchozí (MV)'!R57*(Index!X$3/Index!$E$3),0)+Doplněk!R57</f>
        <v>0</v>
      </c>
      <c r="S57" s="93">
        <f>IFERROR('Model výchozí (MV)'!S57*(Index!Y$3/Index!$E$3),0)+Doplněk!S57</f>
        <v>0</v>
      </c>
      <c r="T57" s="92">
        <f t="shared" si="32"/>
        <v>0</v>
      </c>
      <c r="U57" s="93">
        <f t="shared" si="33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IFERROR('Model výchozí (MV)'!E58*(Index!K$3/Index!$E$3),0)+Doplněk!E58</f>
        <v>0</v>
      </c>
      <c r="F58" s="90">
        <f>IFERROR('Model výchozí (MV)'!F58*(Index!L$3/Index!$E$3),0)+Doplněk!F58</f>
        <v>0</v>
      </c>
      <c r="G58" s="90">
        <f>IFERROR('Model výchozí (MV)'!G58*(Index!M$3/Index!$E$3),0)+Doplněk!G58</f>
        <v>0</v>
      </c>
      <c r="H58" s="90">
        <f>IFERROR('Model výchozí (MV)'!H58*(Index!N$3/Index!$E$3),0)+Doplněk!H58</f>
        <v>0</v>
      </c>
      <c r="I58" s="90">
        <f>IFERROR('Model výchozí (MV)'!I58*(Index!O$3/Index!$E$3),0)+Doplněk!I58</f>
        <v>0</v>
      </c>
      <c r="J58" s="90">
        <f>IFERROR('Model výchozí (MV)'!J58*(Index!P$3/Index!$E$3),0)+Doplněk!J58</f>
        <v>0</v>
      </c>
      <c r="K58" s="90">
        <f>IFERROR('Model výchozí (MV)'!K58*(Index!Q$3/Index!$E$3),0)+Doplněk!K58</f>
        <v>0</v>
      </c>
      <c r="L58" s="90">
        <f>IFERROR('Model výchozí (MV)'!L58*(Index!R$3/Index!$E$3),0)+Doplněk!L58</f>
        <v>0</v>
      </c>
      <c r="M58" s="90">
        <f>IFERROR('Model výchozí (MV)'!M58*(Index!S$3/Index!$E$3),0)+Doplněk!M58</f>
        <v>0</v>
      </c>
      <c r="N58" s="90">
        <f>IFERROR('Model výchozí (MV)'!N58*(Index!T$3/Index!$E$3),0)+Doplněk!N58</f>
        <v>0</v>
      </c>
      <c r="O58" s="90">
        <f>IFERROR('Model výchozí (MV)'!O58*(Index!U$3/Index!$E$3),0)+Doplněk!O58</f>
        <v>0</v>
      </c>
      <c r="P58" s="90">
        <f>IFERROR('Model výchozí (MV)'!P58*(Index!V$3/Index!$E$3),0)+Doplněk!P58</f>
        <v>0</v>
      </c>
      <c r="Q58" s="90">
        <f>IFERROR('Model výchozí (MV)'!Q58*(Index!W$3/Index!$E$3),0)+Doplněk!Q58</f>
        <v>0</v>
      </c>
      <c r="R58" s="90">
        <f>IFERROR('Model výchozí (MV)'!R58*(Index!X$3/Index!$E$3),0)+Doplněk!R58</f>
        <v>0</v>
      </c>
      <c r="S58" s="93">
        <f>IFERROR('Model výchozí (MV)'!S58*(Index!Y$3/Index!$E$3),0)+Doplněk!S58</f>
        <v>0</v>
      </c>
      <c r="T58" s="92">
        <f t="shared" si="32"/>
        <v>0</v>
      </c>
      <c r="U58" s="93">
        <f t="shared" si="33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IFERROR('Model výchozí (MV)'!E59*(Index!K$3/Index!$E$3),0)+Doplněk!E59</f>
        <v>0</v>
      </c>
      <c r="F59" s="90">
        <f>IFERROR('Model výchozí (MV)'!F59*(Index!L$3/Index!$E$3),0)+Doplněk!F59</f>
        <v>0</v>
      </c>
      <c r="G59" s="90">
        <f>IFERROR('Model výchozí (MV)'!G59*(Index!M$3/Index!$E$3),0)+Doplněk!G59</f>
        <v>0</v>
      </c>
      <c r="H59" s="90">
        <f>IFERROR('Model výchozí (MV)'!H59*(Index!N$3/Index!$E$3),0)+Doplněk!H59</f>
        <v>0</v>
      </c>
      <c r="I59" s="90">
        <f>IFERROR('Model výchozí (MV)'!I59*(Index!O$3/Index!$E$3),0)+Doplněk!I59</f>
        <v>0</v>
      </c>
      <c r="J59" s="90">
        <f>IFERROR('Model výchozí (MV)'!J59*(Index!P$3/Index!$E$3),0)+Doplněk!J59</f>
        <v>0</v>
      </c>
      <c r="K59" s="90">
        <f>IFERROR('Model výchozí (MV)'!K59*(Index!Q$3/Index!$E$3),0)+Doplněk!K59</f>
        <v>0</v>
      </c>
      <c r="L59" s="90">
        <f>IFERROR('Model výchozí (MV)'!L59*(Index!R$3/Index!$E$3),0)+Doplněk!L59</f>
        <v>0</v>
      </c>
      <c r="M59" s="90">
        <f>IFERROR('Model výchozí (MV)'!M59*(Index!S$3/Index!$E$3),0)+Doplněk!M59</f>
        <v>0</v>
      </c>
      <c r="N59" s="90">
        <f>IFERROR('Model výchozí (MV)'!N59*(Index!T$3/Index!$E$3),0)+Doplněk!N59</f>
        <v>0</v>
      </c>
      <c r="O59" s="90">
        <f>IFERROR('Model výchozí (MV)'!O59*(Index!U$3/Index!$E$3),0)+Doplněk!O59</f>
        <v>0</v>
      </c>
      <c r="P59" s="90">
        <f>IFERROR('Model výchozí (MV)'!P59*(Index!V$3/Index!$E$3),0)+Doplněk!P59</f>
        <v>0</v>
      </c>
      <c r="Q59" s="90">
        <f>IFERROR('Model výchozí (MV)'!Q59*(Index!W$3/Index!$E$3),0)+Doplněk!Q59</f>
        <v>0</v>
      </c>
      <c r="R59" s="90">
        <f>IFERROR('Model výchozí (MV)'!R59*(Index!X$3/Index!$E$3),0)+Doplněk!R59</f>
        <v>0</v>
      </c>
      <c r="S59" s="93">
        <f>IFERROR('Model výchozí (MV)'!S59*(Index!Y$3/Index!$E$3),0)+Doplněk!S59</f>
        <v>0</v>
      </c>
      <c r="T59" s="92">
        <f t="shared" si="32"/>
        <v>0</v>
      </c>
      <c r="U59" s="93">
        <f t="shared" si="33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IFERROR('Model výchozí (MV)'!E60*(Index!K$3/Index!$E$3),0)+Doplněk!E60</f>
        <v>0</v>
      </c>
      <c r="F60" s="90">
        <f>IFERROR('Model výchozí (MV)'!F60*(Index!L$3/Index!$E$3),0)+Doplněk!F60</f>
        <v>0</v>
      </c>
      <c r="G60" s="90">
        <f>IFERROR('Model výchozí (MV)'!G60*(Index!M$3/Index!$E$3),0)+Doplněk!G60</f>
        <v>0</v>
      </c>
      <c r="H60" s="90">
        <f>IFERROR('Model výchozí (MV)'!H60*(Index!N$3/Index!$E$3),0)+Doplněk!H60</f>
        <v>0</v>
      </c>
      <c r="I60" s="90">
        <f>IFERROR('Model výchozí (MV)'!I60*(Index!O$3/Index!$E$3),0)+Doplněk!I60</f>
        <v>0</v>
      </c>
      <c r="J60" s="90">
        <f>IFERROR('Model výchozí (MV)'!J60*(Index!P$3/Index!$E$3),0)+Doplněk!J60</f>
        <v>0</v>
      </c>
      <c r="K60" s="90">
        <f>IFERROR('Model výchozí (MV)'!K60*(Index!Q$3/Index!$E$3),0)+Doplněk!K60</f>
        <v>0</v>
      </c>
      <c r="L60" s="90">
        <f>IFERROR('Model výchozí (MV)'!L60*(Index!R$3/Index!$E$3),0)+Doplněk!L60</f>
        <v>0</v>
      </c>
      <c r="M60" s="90">
        <f>IFERROR('Model výchozí (MV)'!M60*(Index!S$3/Index!$E$3),0)+Doplněk!M60</f>
        <v>0</v>
      </c>
      <c r="N60" s="90">
        <f>IFERROR('Model výchozí (MV)'!N60*(Index!T$3/Index!$E$3),0)+Doplněk!N60</f>
        <v>0</v>
      </c>
      <c r="O60" s="90">
        <f>IFERROR('Model výchozí (MV)'!O60*(Index!U$3/Index!$E$3),0)+Doplněk!O60</f>
        <v>0</v>
      </c>
      <c r="P60" s="90">
        <f>IFERROR('Model výchozí (MV)'!P60*(Index!V$3/Index!$E$3),0)+Doplněk!P60</f>
        <v>0</v>
      </c>
      <c r="Q60" s="90">
        <f>IFERROR('Model výchozí (MV)'!Q60*(Index!W$3/Index!$E$3),0)+Doplněk!Q60</f>
        <v>0</v>
      </c>
      <c r="R60" s="90">
        <f>IFERROR('Model výchozí (MV)'!R60*(Index!X$3/Index!$E$3),0)+Doplněk!R60</f>
        <v>0</v>
      </c>
      <c r="S60" s="93">
        <f>IFERROR('Model výchozí (MV)'!S60*(Index!Y$3/Index!$E$3),0)+Doplněk!S60</f>
        <v>0</v>
      </c>
      <c r="T60" s="92">
        <f t="shared" si="32"/>
        <v>0</v>
      </c>
      <c r="U60" s="93">
        <f t="shared" si="33"/>
        <v>0</v>
      </c>
      <c r="V60" s="73">
        <f>'Model výchozí (MV)'!V60</f>
        <v>0</v>
      </c>
      <c r="W60" s="74">
        <f>'Model výchozí (MV)'!W60</f>
        <v>0</v>
      </c>
      <c r="X60" s="74">
        <f>'Model výchozí (MV)'!X60</f>
        <v>0</v>
      </c>
      <c r="Y60" s="67">
        <f>'Model výchozí (MV)'!Y60</f>
        <v>1</v>
      </c>
    </row>
    <row r="61" spans="1:25" s="1" customFormat="1" ht="15.75" thickBot="1" x14ac:dyDescent="0.3">
      <c r="A61" s="8">
        <v>23</v>
      </c>
      <c r="B61" s="9" t="s">
        <v>93</v>
      </c>
      <c r="C61" s="9"/>
      <c r="D61" s="59" t="s">
        <v>312</v>
      </c>
      <c r="E61" s="96">
        <f t="shared" ref="E61:S61" si="34">SUM(E36:E60)</f>
        <v>0</v>
      </c>
      <c r="F61" s="96">
        <f t="shared" si="34"/>
        <v>0</v>
      </c>
      <c r="G61" s="96">
        <f t="shared" si="34"/>
        <v>0</v>
      </c>
      <c r="H61" s="96">
        <f t="shared" si="34"/>
        <v>0</v>
      </c>
      <c r="I61" s="96">
        <f t="shared" si="34"/>
        <v>0</v>
      </c>
      <c r="J61" s="96">
        <f t="shared" si="34"/>
        <v>0</v>
      </c>
      <c r="K61" s="96">
        <f t="shared" si="34"/>
        <v>0</v>
      </c>
      <c r="L61" s="96">
        <f t="shared" si="34"/>
        <v>0</v>
      </c>
      <c r="M61" s="96">
        <f t="shared" si="34"/>
        <v>0</v>
      </c>
      <c r="N61" s="96">
        <f t="shared" si="34"/>
        <v>0</v>
      </c>
      <c r="O61" s="96">
        <f t="shared" si="34"/>
        <v>0</v>
      </c>
      <c r="P61" s="96">
        <f t="shared" si="34"/>
        <v>0</v>
      </c>
      <c r="Q61" s="96">
        <f t="shared" si="34"/>
        <v>0</v>
      </c>
      <c r="R61" s="96">
        <f t="shared" si="34"/>
        <v>0</v>
      </c>
      <c r="S61" s="96">
        <f t="shared" si="34"/>
        <v>0</v>
      </c>
      <c r="T61" s="97">
        <f t="shared" si="32"/>
        <v>0</v>
      </c>
      <c r="U61" s="98">
        <f t="shared" si="33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32"/>
        <v>47722762.499999993</v>
      </c>
      <c r="U62" s="88">
        <f>AVERAGE(E62:S62)</f>
        <v>3181517.4999999995</v>
      </c>
      <c r="V62" s="87">
        <f>$T62</f>
        <v>47722762.499999993</v>
      </c>
      <c r="W62" s="86">
        <f t="shared" ref="W62:Y62" si="35">$T62</f>
        <v>47722762.499999993</v>
      </c>
      <c r="X62" s="86">
        <f t="shared" si="35"/>
        <v>47722762.499999993</v>
      </c>
      <c r="Y62" s="89">
        <f t="shared" si="35"/>
        <v>47722762.499999993</v>
      </c>
    </row>
    <row r="63" spans="1:25" s="1" customFormat="1" ht="15.75" thickBot="1" x14ac:dyDescent="0.3">
      <c r="A63" s="8">
        <v>27</v>
      </c>
      <c r="B63" s="9" t="s">
        <v>95</v>
      </c>
      <c r="C63" s="9"/>
      <c r="D63" s="59" t="s">
        <v>123</v>
      </c>
      <c r="E63" s="2">
        <f>IFERROR(E61/E62,0)</f>
        <v>0</v>
      </c>
      <c r="F63" s="2">
        <f t="shared" ref="F63:S63" si="36">IFERROR(F61/F62,0)</f>
        <v>0</v>
      </c>
      <c r="G63" s="2">
        <f t="shared" si="36"/>
        <v>0</v>
      </c>
      <c r="H63" s="2">
        <f t="shared" si="36"/>
        <v>0</v>
      </c>
      <c r="I63" s="2">
        <f t="shared" si="36"/>
        <v>0</v>
      </c>
      <c r="J63" s="2">
        <f t="shared" si="36"/>
        <v>0</v>
      </c>
      <c r="K63" s="2">
        <f t="shared" si="36"/>
        <v>0</v>
      </c>
      <c r="L63" s="2">
        <f t="shared" si="36"/>
        <v>0</v>
      </c>
      <c r="M63" s="2">
        <f t="shared" si="36"/>
        <v>0</v>
      </c>
      <c r="N63" s="2">
        <f t="shared" si="36"/>
        <v>0</v>
      </c>
      <c r="O63" s="2">
        <f t="shared" si="36"/>
        <v>0</v>
      </c>
      <c r="P63" s="2">
        <f t="shared" si="36"/>
        <v>0</v>
      </c>
      <c r="Q63" s="2">
        <f t="shared" si="36"/>
        <v>0</v>
      </c>
      <c r="R63" s="2">
        <f t="shared" si="36"/>
        <v>0</v>
      </c>
      <c r="S63" s="2">
        <f t="shared" si="36"/>
        <v>0</v>
      </c>
      <c r="T63" s="25" t="s">
        <v>44</v>
      </c>
      <c r="U63" s="80">
        <f>U61/U62</f>
        <v>0</v>
      </c>
      <c r="V63" s="81">
        <f>IFERROR(V61/V62,0)</f>
        <v>0</v>
      </c>
      <c r="W63" s="2">
        <f t="shared" ref="W63" si="37">IFERROR(W61/W62,0)</f>
        <v>0</v>
      </c>
      <c r="X63" s="2">
        <f t="shared" ref="X63:Y63" si="38">IFERROR(X61/X62,0)</f>
        <v>0</v>
      </c>
      <c r="Y63" s="23">
        <f t="shared" si="38"/>
        <v>0</v>
      </c>
    </row>
    <row r="64" spans="1:25" ht="15.75" thickBot="1" x14ac:dyDescent="0.3"/>
    <row r="65" spans="1:25" x14ac:dyDescent="0.25">
      <c r="A65" s="27" t="s">
        <v>92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IFERROR('Model výchozí (MV)'!E67*(Index!K$3/Index!$E$3),0)+Doplněk!E67</f>
        <v>0</v>
      </c>
      <c r="F67" s="83">
        <f>IFERROR('Model výchozí (MV)'!F67*(Index!L$3/Index!$E$3),0)+Doplněk!F67</f>
        <v>0</v>
      </c>
      <c r="G67" s="83">
        <f>IFERROR('Model výchozí (MV)'!G67*(Index!M$3/Index!$E$3),0)+Doplněk!G67</f>
        <v>0</v>
      </c>
      <c r="H67" s="83">
        <f>IFERROR('Model výchozí (MV)'!H67*(Index!N$3/Index!$E$3),0)+Doplněk!H67</f>
        <v>0</v>
      </c>
      <c r="I67" s="83">
        <f>IFERROR('Model výchozí (MV)'!I67*(Index!O$3/Index!$E$3),0)+Doplněk!I67</f>
        <v>0</v>
      </c>
      <c r="J67" s="83">
        <f>IFERROR('Model výchozí (MV)'!J67*(Index!P$3/Index!$E$3),0)+Doplněk!J67</f>
        <v>0</v>
      </c>
      <c r="K67" s="83">
        <f>IFERROR('Model výchozí (MV)'!K67*(Index!Q$3/Index!$E$3),0)+Doplněk!K67</f>
        <v>0</v>
      </c>
      <c r="L67" s="83">
        <f>IFERROR('Model výchozí (MV)'!L67*(Index!R$3/Index!$E$3),0)+Doplněk!L67</f>
        <v>0</v>
      </c>
      <c r="M67" s="83">
        <f>IFERROR('Model výchozí (MV)'!M67*(Index!S$3/Index!$E$3),0)+Doplněk!M67</f>
        <v>0</v>
      </c>
      <c r="N67" s="83">
        <f>IFERROR('Model výchozí (MV)'!N67*(Index!T$3/Index!$E$3),0)+Doplněk!N67</f>
        <v>0</v>
      </c>
      <c r="O67" s="83">
        <f>IFERROR('Model výchozí (MV)'!O67*(Index!U$3/Index!$E$3),0)+Doplněk!O67</f>
        <v>0</v>
      </c>
      <c r="P67" s="83">
        <f>IFERROR('Model výchozí (MV)'!P67*(Index!V$3/Index!$E$3),0)+Doplněk!P67</f>
        <v>0</v>
      </c>
      <c r="Q67" s="83">
        <f>IFERROR('Model výchozí (MV)'!Q67*(Index!W$3/Index!$E$3),0)+Doplněk!Q67</f>
        <v>0</v>
      </c>
      <c r="R67" s="83">
        <f>IFERROR('Model výchozí (MV)'!R67*(Index!X$3/Index!$E$3),0)+Doplněk!R67</f>
        <v>0</v>
      </c>
      <c r="S67" s="91">
        <f>IFERROR('Model výchozí (MV)'!S67*(Index!Y$3/Index!$E$3),0)+Doplněk!S67</f>
        <v>0</v>
      </c>
      <c r="T67" s="82">
        <f t="shared" ref="T67:T93" si="39">SUM(E67:S67)</f>
        <v>0</v>
      </c>
      <c r="U67" s="91">
        <f t="shared" ref="U67:U92" si="40">IFERROR(AVERAGE(E67:S67),0)</f>
        <v>0</v>
      </c>
      <c r="V67" s="160">
        <f>'Model výchozí (MV)'!V67</f>
        <v>0</v>
      </c>
      <c r="W67" s="161">
        <f>'Model výchozí (MV)'!W67</f>
        <v>0</v>
      </c>
      <c r="X67" s="161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tr">
        <f>'Model výchozí (MV)'!D68</f>
        <v>Jiné</v>
      </c>
      <c r="E68" s="92">
        <f>IFERROR('Model výchozí (MV)'!E68*(Index!K$3/Index!$E$3),0)+Doplněk!E68</f>
        <v>0</v>
      </c>
      <c r="F68" s="90">
        <f>IFERROR('Model výchozí (MV)'!F68*(Index!L$3/Index!$E$3),0)+Doplněk!F68</f>
        <v>0</v>
      </c>
      <c r="G68" s="90">
        <f>IFERROR('Model výchozí (MV)'!G68*(Index!M$3/Index!$E$3),0)+Doplněk!G68</f>
        <v>0</v>
      </c>
      <c r="H68" s="90">
        <f>IFERROR('Model výchozí (MV)'!H68*(Index!N$3/Index!$E$3),0)+Doplněk!H68</f>
        <v>0</v>
      </c>
      <c r="I68" s="90">
        <f>IFERROR('Model výchozí (MV)'!I68*(Index!O$3/Index!$E$3),0)+Doplněk!I68</f>
        <v>0</v>
      </c>
      <c r="J68" s="90">
        <f>IFERROR('Model výchozí (MV)'!J68*(Index!P$3/Index!$E$3),0)+Doplněk!J68</f>
        <v>0</v>
      </c>
      <c r="K68" s="90">
        <f>IFERROR('Model výchozí (MV)'!K68*(Index!Q$3/Index!$E$3),0)+Doplněk!K68</f>
        <v>0</v>
      </c>
      <c r="L68" s="90">
        <f>IFERROR('Model výchozí (MV)'!L68*(Index!R$3/Index!$E$3),0)+Doplněk!L68</f>
        <v>0</v>
      </c>
      <c r="M68" s="90">
        <f>IFERROR('Model výchozí (MV)'!M68*(Index!S$3/Index!$E$3),0)+Doplněk!M68</f>
        <v>0</v>
      </c>
      <c r="N68" s="90">
        <f>IFERROR('Model výchozí (MV)'!N68*(Index!T$3/Index!$E$3),0)+Doplněk!N68</f>
        <v>0</v>
      </c>
      <c r="O68" s="90">
        <f>IFERROR('Model výchozí (MV)'!O68*(Index!U$3/Index!$E$3),0)+Doplněk!O68</f>
        <v>0</v>
      </c>
      <c r="P68" s="90">
        <f>IFERROR('Model výchozí (MV)'!P68*(Index!V$3/Index!$E$3),0)+Doplněk!P68</f>
        <v>0</v>
      </c>
      <c r="Q68" s="90">
        <f>IFERROR('Model výchozí (MV)'!Q68*(Index!W$3/Index!$E$3),0)+Doplněk!Q68</f>
        <v>0</v>
      </c>
      <c r="R68" s="90">
        <f>IFERROR('Model výchozí (MV)'!R68*(Index!X$3/Index!$E$3),0)+Doplněk!R68</f>
        <v>0</v>
      </c>
      <c r="S68" s="93">
        <f>IFERROR('Model výchozí (MV)'!S68*(Index!Y$3/Index!$E$3),0)+Doplněk!S68</f>
        <v>0</v>
      </c>
      <c r="T68" s="92">
        <f t="shared" si="39"/>
        <v>0</v>
      </c>
      <c r="U68" s="93">
        <f t="shared" si="40"/>
        <v>0</v>
      </c>
      <c r="V68" s="73">
        <f>'Model výchozí (MV)'!V68</f>
        <v>0</v>
      </c>
      <c r="W68" s="74">
        <f>'Model výchozí (MV)'!W68</f>
        <v>0</v>
      </c>
      <c r="X68" s="74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IFERROR('Model výchozí (MV)'!E69*(Index!K$3/Index!$E$3),0)+Doplněk!E69</f>
        <v>0</v>
      </c>
      <c r="F69" s="90">
        <f>IFERROR('Model výchozí (MV)'!F69*(Index!L$3/Index!$E$3),0)+Doplněk!F69</f>
        <v>0</v>
      </c>
      <c r="G69" s="90">
        <f>IFERROR('Model výchozí (MV)'!G69*(Index!M$3/Index!$E$3),0)+Doplněk!G69</f>
        <v>0</v>
      </c>
      <c r="H69" s="90">
        <f>IFERROR('Model výchozí (MV)'!H69*(Index!N$3/Index!$E$3),0)+Doplněk!H69</f>
        <v>0</v>
      </c>
      <c r="I69" s="90">
        <f>IFERROR('Model výchozí (MV)'!I69*(Index!O$3/Index!$E$3),0)+Doplněk!I69</f>
        <v>0</v>
      </c>
      <c r="J69" s="90">
        <f>IFERROR('Model výchozí (MV)'!J69*(Index!P$3/Index!$E$3),0)+Doplněk!J69</f>
        <v>0</v>
      </c>
      <c r="K69" s="90">
        <f>IFERROR('Model výchozí (MV)'!K69*(Index!Q$3/Index!$E$3),0)+Doplněk!K69</f>
        <v>0</v>
      </c>
      <c r="L69" s="90">
        <f>IFERROR('Model výchozí (MV)'!L69*(Index!R$3/Index!$E$3),0)+Doplněk!L69</f>
        <v>0</v>
      </c>
      <c r="M69" s="90">
        <f>IFERROR('Model výchozí (MV)'!M69*(Index!S$3/Index!$E$3),0)+Doplněk!M69</f>
        <v>0</v>
      </c>
      <c r="N69" s="90">
        <f>IFERROR('Model výchozí (MV)'!N69*(Index!T$3/Index!$E$3),0)+Doplněk!N69</f>
        <v>0</v>
      </c>
      <c r="O69" s="90">
        <f>IFERROR('Model výchozí (MV)'!O69*(Index!U$3/Index!$E$3),0)+Doplněk!O69</f>
        <v>0</v>
      </c>
      <c r="P69" s="90">
        <f>IFERROR('Model výchozí (MV)'!P69*(Index!V$3/Index!$E$3),0)+Doplněk!P69</f>
        <v>0</v>
      </c>
      <c r="Q69" s="90">
        <f>IFERROR('Model výchozí (MV)'!Q69*(Index!W$3/Index!$E$3),0)+Doplněk!Q69</f>
        <v>0</v>
      </c>
      <c r="R69" s="90">
        <f>IFERROR('Model výchozí (MV)'!R69*(Index!X$3/Index!$E$3),0)+Doplněk!R69</f>
        <v>0</v>
      </c>
      <c r="S69" s="93">
        <f>IFERROR('Model výchozí (MV)'!S69*(Index!Y$3/Index!$E$3),0)+Doplněk!S69</f>
        <v>0</v>
      </c>
      <c r="T69" s="92">
        <f t="shared" si="39"/>
        <v>0</v>
      </c>
      <c r="U69" s="93">
        <f t="shared" si="40"/>
        <v>0</v>
      </c>
      <c r="V69" s="73">
        <f>'Model výchozí (MV)'!V69</f>
        <v>0</v>
      </c>
      <c r="W69" s="74">
        <f>'Model výchozí (MV)'!W69</f>
        <v>0</v>
      </c>
      <c r="X69" s="74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IFERROR('Model výchozí (MV)'!E70*(Index!K$3/Index!$E$3),0)+Doplněk!E70</f>
        <v>0</v>
      </c>
      <c r="F70" s="90">
        <f>IFERROR('Model výchozí (MV)'!F70*(Index!L$3/Index!$E$3),0)+Doplněk!F70</f>
        <v>0</v>
      </c>
      <c r="G70" s="90">
        <f>IFERROR('Model výchozí (MV)'!G70*(Index!M$3/Index!$E$3),0)+Doplněk!G70</f>
        <v>0</v>
      </c>
      <c r="H70" s="90">
        <f>IFERROR('Model výchozí (MV)'!H70*(Index!N$3/Index!$E$3),0)+Doplněk!H70</f>
        <v>0</v>
      </c>
      <c r="I70" s="90">
        <f>IFERROR('Model výchozí (MV)'!I70*(Index!O$3/Index!$E$3),0)+Doplněk!I70</f>
        <v>0</v>
      </c>
      <c r="J70" s="90">
        <f>IFERROR('Model výchozí (MV)'!J70*(Index!P$3/Index!$E$3),0)+Doplněk!J70</f>
        <v>0</v>
      </c>
      <c r="K70" s="90">
        <f>IFERROR('Model výchozí (MV)'!K70*(Index!Q$3/Index!$E$3),0)+Doplněk!K70</f>
        <v>0</v>
      </c>
      <c r="L70" s="90">
        <f>IFERROR('Model výchozí (MV)'!L70*(Index!R$3/Index!$E$3),0)+Doplněk!L70</f>
        <v>0</v>
      </c>
      <c r="M70" s="90">
        <f>IFERROR('Model výchozí (MV)'!M70*(Index!S$3/Index!$E$3),0)+Doplněk!M70</f>
        <v>0</v>
      </c>
      <c r="N70" s="90">
        <f>IFERROR('Model výchozí (MV)'!N70*(Index!T$3/Index!$E$3),0)+Doplněk!N70</f>
        <v>0</v>
      </c>
      <c r="O70" s="90">
        <f>IFERROR('Model výchozí (MV)'!O70*(Index!U$3/Index!$E$3),0)+Doplněk!O70</f>
        <v>0</v>
      </c>
      <c r="P70" s="90">
        <f>IFERROR('Model výchozí (MV)'!P70*(Index!V$3/Index!$E$3),0)+Doplněk!P70</f>
        <v>0</v>
      </c>
      <c r="Q70" s="90">
        <f>IFERROR('Model výchozí (MV)'!Q70*(Index!W$3/Index!$E$3),0)+Doplněk!Q70</f>
        <v>0</v>
      </c>
      <c r="R70" s="90">
        <f>IFERROR('Model výchozí (MV)'!R70*(Index!X$3/Index!$E$3),0)+Doplněk!R70</f>
        <v>0</v>
      </c>
      <c r="S70" s="93">
        <f>IFERROR('Model výchozí (MV)'!S70*(Index!Y$3/Index!$E$3),0)+Doplněk!S70</f>
        <v>0</v>
      </c>
      <c r="T70" s="92">
        <f t="shared" si="39"/>
        <v>0</v>
      </c>
      <c r="U70" s="93">
        <f t="shared" si="40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IFERROR('Model výchozí (MV)'!E71*(Index!K$3/Index!$E$3),0)+Doplněk!E71</f>
        <v>0</v>
      </c>
      <c r="F71" s="90">
        <f>IFERROR('Model výchozí (MV)'!F71*(Index!L$3/Index!$E$3),0)+Doplněk!F71</f>
        <v>0</v>
      </c>
      <c r="G71" s="90">
        <f>IFERROR('Model výchozí (MV)'!G71*(Index!M$3/Index!$E$3),0)+Doplněk!G71</f>
        <v>0</v>
      </c>
      <c r="H71" s="90">
        <f>IFERROR('Model výchozí (MV)'!H71*(Index!N$3/Index!$E$3),0)+Doplněk!H71</f>
        <v>0</v>
      </c>
      <c r="I71" s="90">
        <f>IFERROR('Model výchozí (MV)'!I71*(Index!O$3/Index!$E$3),0)+Doplněk!I71</f>
        <v>0</v>
      </c>
      <c r="J71" s="90">
        <f>IFERROR('Model výchozí (MV)'!J71*(Index!P$3/Index!$E$3),0)+Doplněk!J71</f>
        <v>0</v>
      </c>
      <c r="K71" s="90">
        <f>IFERROR('Model výchozí (MV)'!K71*(Index!Q$3/Index!$E$3),0)+Doplněk!K71</f>
        <v>0</v>
      </c>
      <c r="L71" s="90">
        <f>IFERROR('Model výchozí (MV)'!L71*(Index!R$3/Index!$E$3),0)+Doplněk!L71</f>
        <v>0</v>
      </c>
      <c r="M71" s="90">
        <f>IFERROR('Model výchozí (MV)'!M71*(Index!S$3/Index!$E$3),0)+Doplněk!M71</f>
        <v>0</v>
      </c>
      <c r="N71" s="90">
        <f>IFERROR('Model výchozí (MV)'!N71*(Index!T$3/Index!$E$3),0)+Doplněk!N71</f>
        <v>0</v>
      </c>
      <c r="O71" s="90">
        <f>IFERROR('Model výchozí (MV)'!O71*(Index!U$3/Index!$E$3),0)+Doplněk!O71</f>
        <v>0</v>
      </c>
      <c r="P71" s="90">
        <f>IFERROR('Model výchozí (MV)'!P71*(Index!V$3/Index!$E$3),0)+Doplněk!P71</f>
        <v>0</v>
      </c>
      <c r="Q71" s="90">
        <f>IFERROR('Model výchozí (MV)'!Q71*(Index!W$3/Index!$E$3),0)+Doplněk!Q71</f>
        <v>0</v>
      </c>
      <c r="R71" s="90">
        <f>IFERROR('Model výchozí (MV)'!R71*(Index!X$3/Index!$E$3),0)+Doplněk!R71</f>
        <v>0</v>
      </c>
      <c r="S71" s="93">
        <f>IFERROR('Model výchozí (MV)'!S71*(Index!Y$3/Index!$E$3),0)+Doplněk!S71</f>
        <v>0</v>
      </c>
      <c r="T71" s="92">
        <f t="shared" si="39"/>
        <v>0</v>
      </c>
      <c r="U71" s="93">
        <f t="shared" si="40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IFERROR('Model výchozí (MV)'!E72*(Index!K$3/Index!$E$3),0)+Doplněk!E72</f>
        <v>0</v>
      </c>
      <c r="F72" s="90">
        <f>IFERROR('Model výchozí (MV)'!F72*(Index!L$3/Index!$E$3),0)+Doplněk!F72</f>
        <v>0</v>
      </c>
      <c r="G72" s="90">
        <f>IFERROR('Model výchozí (MV)'!G72*(Index!M$3/Index!$E$3),0)+Doplněk!G72</f>
        <v>0</v>
      </c>
      <c r="H72" s="90">
        <f>IFERROR('Model výchozí (MV)'!H72*(Index!N$3/Index!$E$3),0)+Doplněk!H72</f>
        <v>0</v>
      </c>
      <c r="I72" s="90">
        <f>IFERROR('Model výchozí (MV)'!I72*(Index!O$3/Index!$E$3),0)+Doplněk!I72</f>
        <v>0</v>
      </c>
      <c r="J72" s="90">
        <f>IFERROR('Model výchozí (MV)'!J72*(Index!P$3/Index!$E$3),0)+Doplněk!J72</f>
        <v>0</v>
      </c>
      <c r="K72" s="90">
        <f>IFERROR('Model výchozí (MV)'!K72*(Index!Q$3/Index!$E$3),0)+Doplněk!K72</f>
        <v>0</v>
      </c>
      <c r="L72" s="90">
        <f>IFERROR('Model výchozí (MV)'!L72*(Index!R$3/Index!$E$3),0)+Doplněk!L72</f>
        <v>0</v>
      </c>
      <c r="M72" s="90">
        <f>IFERROR('Model výchozí (MV)'!M72*(Index!S$3/Index!$E$3),0)+Doplněk!M72</f>
        <v>0</v>
      </c>
      <c r="N72" s="90">
        <f>IFERROR('Model výchozí (MV)'!N72*(Index!T$3/Index!$E$3),0)+Doplněk!N72</f>
        <v>0</v>
      </c>
      <c r="O72" s="90">
        <f>IFERROR('Model výchozí (MV)'!O72*(Index!U$3/Index!$E$3),0)+Doplněk!O72</f>
        <v>0</v>
      </c>
      <c r="P72" s="90">
        <f>IFERROR('Model výchozí (MV)'!P72*(Index!V$3/Index!$E$3),0)+Doplněk!P72</f>
        <v>0</v>
      </c>
      <c r="Q72" s="90">
        <f>IFERROR('Model výchozí (MV)'!Q72*(Index!W$3/Index!$E$3),0)+Doplněk!Q72</f>
        <v>0</v>
      </c>
      <c r="R72" s="90">
        <f>IFERROR('Model výchozí (MV)'!R72*(Index!X$3/Index!$E$3),0)+Doplněk!R72</f>
        <v>0</v>
      </c>
      <c r="S72" s="93">
        <f>IFERROR('Model výchozí (MV)'!S72*(Index!Y$3/Index!$E$3),0)+Doplněk!S72</f>
        <v>0</v>
      </c>
      <c r="T72" s="92">
        <f t="shared" si="39"/>
        <v>0</v>
      </c>
      <c r="U72" s="93">
        <f t="shared" si="40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IFERROR('Model výchozí (MV)'!E73*(Index!K$3/Index!$E$3),0)+Doplněk!E73</f>
        <v>0</v>
      </c>
      <c r="F73" s="90">
        <f>IFERROR('Model výchozí (MV)'!F73*(Index!L$3/Index!$E$3),0)+Doplněk!F73</f>
        <v>0</v>
      </c>
      <c r="G73" s="90">
        <f>IFERROR('Model výchozí (MV)'!G73*(Index!M$3/Index!$E$3),0)+Doplněk!G73</f>
        <v>0</v>
      </c>
      <c r="H73" s="90">
        <f>IFERROR('Model výchozí (MV)'!H73*(Index!N$3/Index!$E$3),0)+Doplněk!H73</f>
        <v>0</v>
      </c>
      <c r="I73" s="90">
        <f>IFERROR('Model výchozí (MV)'!I73*(Index!O$3/Index!$E$3),0)+Doplněk!I73</f>
        <v>0</v>
      </c>
      <c r="J73" s="90">
        <f>IFERROR('Model výchozí (MV)'!J73*(Index!P$3/Index!$E$3),0)+Doplněk!J73</f>
        <v>0</v>
      </c>
      <c r="K73" s="90">
        <f>IFERROR('Model výchozí (MV)'!K73*(Index!Q$3/Index!$E$3),0)+Doplněk!K73</f>
        <v>0</v>
      </c>
      <c r="L73" s="90">
        <f>IFERROR('Model výchozí (MV)'!L73*(Index!R$3/Index!$E$3),0)+Doplněk!L73</f>
        <v>0</v>
      </c>
      <c r="M73" s="90">
        <f>IFERROR('Model výchozí (MV)'!M73*(Index!S$3/Index!$E$3),0)+Doplněk!M73</f>
        <v>0</v>
      </c>
      <c r="N73" s="90">
        <f>IFERROR('Model výchozí (MV)'!N73*(Index!T$3/Index!$E$3),0)+Doplněk!N73</f>
        <v>0</v>
      </c>
      <c r="O73" s="90">
        <f>IFERROR('Model výchozí (MV)'!O73*(Index!U$3/Index!$E$3),0)+Doplněk!O73</f>
        <v>0</v>
      </c>
      <c r="P73" s="90">
        <f>IFERROR('Model výchozí (MV)'!P73*(Index!V$3/Index!$E$3),0)+Doplněk!P73</f>
        <v>0</v>
      </c>
      <c r="Q73" s="90">
        <f>IFERROR('Model výchozí (MV)'!Q73*(Index!W$3/Index!$E$3),0)+Doplněk!Q73</f>
        <v>0</v>
      </c>
      <c r="R73" s="90">
        <f>IFERROR('Model výchozí (MV)'!R73*(Index!X$3/Index!$E$3),0)+Doplněk!R73</f>
        <v>0</v>
      </c>
      <c r="S73" s="93">
        <f>IFERROR('Model výchozí (MV)'!S73*(Index!Y$3/Index!$E$3),0)+Doplněk!S73</f>
        <v>0</v>
      </c>
      <c r="T73" s="92">
        <f t="shared" si="39"/>
        <v>0</v>
      </c>
      <c r="U73" s="93">
        <f t="shared" si="40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IFERROR('Model výchozí (MV)'!E74*(Index!K$3/Index!$E$3),0)+Doplněk!E74</f>
        <v>0</v>
      </c>
      <c r="F74" s="90">
        <f>IFERROR('Model výchozí (MV)'!F74*(Index!L$3/Index!$E$3),0)+Doplněk!F74</f>
        <v>0</v>
      </c>
      <c r="G74" s="90">
        <f>IFERROR('Model výchozí (MV)'!G74*(Index!M$3/Index!$E$3),0)+Doplněk!G74</f>
        <v>0</v>
      </c>
      <c r="H74" s="90">
        <f>IFERROR('Model výchozí (MV)'!H74*(Index!N$3/Index!$E$3),0)+Doplněk!H74</f>
        <v>0</v>
      </c>
      <c r="I74" s="90">
        <f>IFERROR('Model výchozí (MV)'!I74*(Index!O$3/Index!$E$3),0)+Doplněk!I74</f>
        <v>0</v>
      </c>
      <c r="J74" s="90">
        <f>IFERROR('Model výchozí (MV)'!J74*(Index!P$3/Index!$E$3),0)+Doplněk!J74</f>
        <v>0</v>
      </c>
      <c r="K74" s="90">
        <f>IFERROR('Model výchozí (MV)'!K74*(Index!Q$3/Index!$E$3),0)+Doplněk!K74</f>
        <v>0</v>
      </c>
      <c r="L74" s="90">
        <f>IFERROR('Model výchozí (MV)'!L74*(Index!R$3/Index!$E$3),0)+Doplněk!L74</f>
        <v>0</v>
      </c>
      <c r="M74" s="90">
        <f>IFERROR('Model výchozí (MV)'!M74*(Index!S$3/Index!$E$3),0)+Doplněk!M74</f>
        <v>0</v>
      </c>
      <c r="N74" s="90">
        <f>IFERROR('Model výchozí (MV)'!N74*(Index!T$3/Index!$E$3),0)+Doplněk!N74</f>
        <v>0</v>
      </c>
      <c r="O74" s="90">
        <f>IFERROR('Model výchozí (MV)'!O74*(Index!U$3/Index!$E$3),0)+Doplněk!O74</f>
        <v>0</v>
      </c>
      <c r="P74" s="90">
        <f>IFERROR('Model výchozí (MV)'!P74*(Index!V$3/Index!$E$3),0)+Doplněk!P74</f>
        <v>0</v>
      </c>
      <c r="Q74" s="90">
        <f>IFERROR('Model výchozí (MV)'!Q74*(Index!W$3/Index!$E$3),0)+Doplněk!Q74</f>
        <v>0</v>
      </c>
      <c r="R74" s="90">
        <f>IFERROR('Model výchozí (MV)'!R74*(Index!X$3/Index!$E$3),0)+Doplněk!R74</f>
        <v>0</v>
      </c>
      <c r="S74" s="93">
        <f>IFERROR('Model výchozí (MV)'!S74*(Index!Y$3/Index!$E$3),0)+Doplněk!S74</f>
        <v>0</v>
      </c>
      <c r="T74" s="92">
        <f t="shared" si="39"/>
        <v>0</v>
      </c>
      <c r="U74" s="93">
        <f t="shared" si="40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IFERROR('Model výchozí (MV)'!E75*(Index!K$3/Index!$E$3),0)+Doplněk!E75</f>
        <v>0</v>
      </c>
      <c r="F75" s="90">
        <f>IFERROR('Model výchozí (MV)'!F75*(Index!L$3/Index!$E$3),0)+Doplněk!F75</f>
        <v>0</v>
      </c>
      <c r="G75" s="90">
        <f>IFERROR('Model výchozí (MV)'!G75*(Index!M$3/Index!$E$3),0)+Doplněk!G75</f>
        <v>0</v>
      </c>
      <c r="H75" s="90">
        <f>IFERROR('Model výchozí (MV)'!H75*(Index!N$3/Index!$E$3),0)+Doplněk!H75</f>
        <v>0</v>
      </c>
      <c r="I75" s="90">
        <f>IFERROR('Model výchozí (MV)'!I75*(Index!O$3/Index!$E$3),0)+Doplněk!I75</f>
        <v>0</v>
      </c>
      <c r="J75" s="90">
        <f>IFERROR('Model výchozí (MV)'!J75*(Index!P$3/Index!$E$3),0)+Doplněk!J75</f>
        <v>0</v>
      </c>
      <c r="K75" s="90">
        <f>IFERROR('Model výchozí (MV)'!K75*(Index!Q$3/Index!$E$3),0)+Doplněk!K75</f>
        <v>0</v>
      </c>
      <c r="L75" s="90">
        <f>IFERROR('Model výchozí (MV)'!L75*(Index!R$3/Index!$E$3),0)+Doplněk!L75</f>
        <v>0</v>
      </c>
      <c r="M75" s="90">
        <f>IFERROR('Model výchozí (MV)'!M75*(Index!S$3/Index!$E$3),0)+Doplněk!M75</f>
        <v>0</v>
      </c>
      <c r="N75" s="90">
        <f>IFERROR('Model výchozí (MV)'!N75*(Index!T$3/Index!$E$3),0)+Doplněk!N75</f>
        <v>0</v>
      </c>
      <c r="O75" s="90">
        <f>IFERROR('Model výchozí (MV)'!O75*(Index!U$3/Index!$E$3),0)+Doplněk!O75</f>
        <v>0</v>
      </c>
      <c r="P75" s="90">
        <f>IFERROR('Model výchozí (MV)'!P75*(Index!V$3/Index!$E$3),0)+Doplněk!P75</f>
        <v>0</v>
      </c>
      <c r="Q75" s="90">
        <f>IFERROR('Model výchozí (MV)'!Q75*(Index!W$3/Index!$E$3),0)+Doplněk!Q75</f>
        <v>0</v>
      </c>
      <c r="R75" s="90">
        <f>IFERROR('Model výchozí (MV)'!R75*(Index!X$3/Index!$E$3),0)+Doplněk!R75</f>
        <v>0</v>
      </c>
      <c r="S75" s="93">
        <f>IFERROR('Model výchozí (MV)'!S75*(Index!Y$3/Index!$E$3),0)+Doplněk!S75</f>
        <v>0</v>
      </c>
      <c r="T75" s="92">
        <f t="shared" si="39"/>
        <v>0</v>
      </c>
      <c r="U75" s="93">
        <f t="shared" si="40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IFERROR('Model výchozí (MV)'!E76*(Index!K$3/Index!$E$3),0)+Doplněk!E76</f>
        <v>0</v>
      </c>
      <c r="F76" s="90">
        <f>IFERROR('Model výchozí (MV)'!F76*(Index!L$3/Index!$E$3),0)+Doplněk!F76</f>
        <v>0</v>
      </c>
      <c r="G76" s="90">
        <f>IFERROR('Model výchozí (MV)'!G76*(Index!M$3/Index!$E$3),0)+Doplněk!G76</f>
        <v>0</v>
      </c>
      <c r="H76" s="90">
        <f>IFERROR('Model výchozí (MV)'!H76*(Index!N$3/Index!$E$3),0)+Doplněk!H76</f>
        <v>0</v>
      </c>
      <c r="I76" s="90">
        <f>IFERROR('Model výchozí (MV)'!I76*(Index!O$3/Index!$E$3),0)+Doplněk!I76</f>
        <v>0</v>
      </c>
      <c r="J76" s="90">
        <f>IFERROR('Model výchozí (MV)'!J76*(Index!P$3/Index!$E$3),0)+Doplněk!J76</f>
        <v>0</v>
      </c>
      <c r="K76" s="90">
        <f>IFERROR('Model výchozí (MV)'!K76*(Index!Q$3/Index!$E$3),0)+Doplněk!K76</f>
        <v>0</v>
      </c>
      <c r="L76" s="90">
        <f>IFERROR('Model výchozí (MV)'!L76*(Index!R$3/Index!$E$3),0)+Doplněk!L76</f>
        <v>0</v>
      </c>
      <c r="M76" s="90">
        <f>IFERROR('Model výchozí (MV)'!M76*(Index!S$3/Index!$E$3),0)+Doplněk!M76</f>
        <v>0</v>
      </c>
      <c r="N76" s="90">
        <f>IFERROR('Model výchozí (MV)'!N76*(Index!T$3/Index!$E$3),0)+Doplněk!N76</f>
        <v>0</v>
      </c>
      <c r="O76" s="90">
        <f>IFERROR('Model výchozí (MV)'!O76*(Index!U$3/Index!$E$3),0)+Doplněk!O76</f>
        <v>0</v>
      </c>
      <c r="P76" s="90">
        <f>IFERROR('Model výchozí (MV)'!P76*(Index!V$3/Index!$E$3),0)+Doplněk!P76</f>
        <v>0</v>
      </c>
      <c r="Q76" s="90">
        <f>IFERROR('Model výchozí (MV)'!Q76*(Index!W$3/Index!$E$3),0)+Doplněk!Q76</f>
        <v>0</v>
      </c>
      <c r="R76" s="90">
        <f>IFERROR('Model výchozí (MV)'!R76*(Index!X$3/Index!$E$3),0)+Doplněk!R76</f>
        <v>0</v>
      </c>
      <c r="S76" s="93">
        <f>IFERROR('Model výchozí (MV)'!S76*(Index!Y$3/Index!$E$3),0)+Doplněk!S76</f>
        <v>0</v>
      </c>
      <c r="T76" s="92">
        <f t="shared" si="39"/>
        <v>0</v>
      </c>
      <c r="U76" s="93">
        <f t="shared" si="40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IFERROR('Model výchozí (MV)'!E77*(Index!K$3/Index!$E$3),0)+Doplněk!E77</f>
        <v>0</v>
      </c>
      <c r="F77" s="90">
        <f>IFERROR('Model výchozí (MV)'!F77*(Index!L$3/Index!$E$3),0)+Doplněk!F77</f>
        <v>0</v>
      </c>
      <c r="G77" s="90">
        <f>IFERROR('Model výchozí (MV)'!G77*(Index!M$3/Index!$E$3),0)+Doplněk!G77</f>
        <v>0</v>
      </c>
      <c r="H77" s="90">
        <f>IFERROR('Model výchozí (MV)'!H77*(Index!N$3/Index!$E$3),0)+Doplněk!H77</f>
        <v>0</v>
      </c>
      <c r="I77" s="90">
        <f>IFERROR('Model výchozí (MV)'!I77*(Index!O$3/Index!$E$3),0)+Doplněk!I77</f>
        <v>0</v>
      </c>
      <c r="J77" s="90">
        <f>IFERROR('Model výchozí (MV)'!J77*(Index!P$3/Index!$E$3),0)+Doplněk!J77</f>
        <v>0</v>
      </c>
      <c r="K77" s="90">
        <f>IFERROR('Model výchozí (MV)'!K77*(Index!Q$3/Index!$E$3),0)+Doplněk!K77</f>
        <v>0</v>
      </c>
      <c r="L77" s="90">
        <f>IFERROR('Model výchozí (MV)'!L77*(Index!R$3/Index!$E$3),0)+Doplněk!L77</f>
        <v>0</v>
      </c>
      <c r="M77" s="90">
        <f>IFERROR('Model výchozí (MV)'!M77*(Index!S$3/Index!$E$3),0)+Doplněk!M77</f>
        <v>0</v>
      </c>
      <c r="N77" s="90">
        <f>IFERROR('Model výchozí (MV)'!N77*(Index!T$3/Index!$E$3),0)+Doplněk!N77</f>
        <v>0</v>
      </c>
      <c r="O77" s="90">
        <f>IFERROR('Model výchozí (MV)'!O77*(Index!U$3/Index!$E$3),0)+Doplněk!O77</f>
        <v>0</v>
      </c>
      <c r="P77" s="90">
        <f>IFERROR('Model výchozí (MV)'!P77*(Index!V$3/Index!$E$3),0)+Doplněk!P77</f>
        <v>0</v>
      </c>
      <c r="Q77" s="90">
        <f>IFERROR('Model výchozí (MV)'!Q77*(Index!W$3/Index!$E$3),0)+Doplněk!Q77</f>
        <v>0</v>
      </c>
      <c r="R77" s="90">
        <f>IFERROR('Model výchozí (MV)'!R77*(Index!X$3/Index!$E$3),0)+Doplněk!R77</f>
        <v>0</v>
      </c>
      <c r="S77" s="93">
        <f>IFERROR('Model výchozí (MV)'!S77*(Index!Y$3/Index!$E$3),0)+Doplněk!S77</f>
        <v>0</v>
      </c>
      <c r="T77" s="92">
        <f t="shared" si="39"/>
        <v>0</v>
      </c>
      <c r="U77" s="93">
        <f t="shared" si="40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IFERROR('Model výchozí (MV)'!E78*(Index!K$3/Index!$E$3),0)+Doplněk!E78</f>
        <v>0</v>
      </c>
      <c r="F78" s="90">
        <f>IFERROR('Model výchozí (MV)'!F78*(Index!L$3/Index!$E$3),0)+Doplněk!F78</f>
        <v>0</v>
      </c>
      <c r="G78" s="90">
        <f>IFERROR('Model výchozí (MV)'!G78*(Index!M$3/Index!$E$3),0)+Doplněk!G78</f>
        <v>0</v>
      </c>
      <c r="H78" s="90">
        <f>IFERROR('Model výchozí (MV)'!H78*(Index!N$3/Index!$E$3),0)+Doplněk!H78</f>
        <v>0</v>
      </c>
      <c r="I78" s="90">
        <f>IFERROR('Model výchozí (MV)'!I78*(Index!O$3/Index!$E$3),0)+Doplněk!I78</f>
        <v>0</v>
      </c>
      <c r="J78" s="90">
        <f>IFERROR('Model výchozí (MV)'!J78*(Index!P$3/Index!$E$3),0)+Doplněk!J78</f>
        <v>0</v>
      </c>
      <c r="K78" s="90">
        <f>IFERROR('Model výchozí (MV)'!K78*(Index!Q$3/Index!$E$3),0)+Doplněk!K78</f>
        <v>0</v>
      </c>
      <c r="L78" s="90">
        <f>IFERROR('Model výchozí (MV)'!L78*(Index!R$3/Index!$E$3),0)+Doplněk!L78</f>
        <v>0</v>
      </c>
      <c r="M78" s="90">
        <f>IFERROR('Model výchozí (MV)'!M78*(Index!S$3/Index!$E$3),0)+Doplněk!M78</f>
        <v>0</v>
      </c>
      <c r="N78" s="90">
        <f>IFERROR('Model výchozí (MV)'!N78*(Index!T$3/Index!$E$3),0)+Doplněk!N78</f>
        <v>0</v>
      </c>
      <c r="O78" s="90">
        <f>IFERROR('Model výchozí (MV)'!O78*(Index!U$3/Index!$E$3),0)+Doplněk!O78</f>
        <v>0</v>
      </c>
      <c r="P78" s="90">
        <f>IFERROR('Model výchozí (MV)'!P78*(Index!V$3/Index!$E$3),0)+Doplněk!P78</f>
        <v>0</v>
      </c>
      <c r="Q78" s="90">
        <f>IFERROR('Model výchozí (MV)'!Q78*(Index!W$3/Index!$E$3),0)+Doplněk!Q78</f>
        <v>0</v>
      </c>
      <c r="R78" s="90">
        <f>IFERROR('Model výchozí (MV)'!R78*(Index!X$3/Index!$E$3),0)+Doplněk!R78</f>
        <v>0</v>
      </c>
      <c r="S78" s="93">
        <f>IFERROR('Model výchozí (MV)'!S78*(Index!Y$3/Index!$E$3),0)+Doplněk!S78</f>
        <v>0</v>
      </c>
      <c r="T78" s="92">
        <f t="shared" si="39"/>
        <v>0</v>
      </c>
      <c r="U78" s="93">
        <f t="shared" si="40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IFERROR('Model výchozí (MV)'!E79*(Index!K$3/Index!$E$3),0)+Doplněk!E79</f>
        <v>0</v>
      </c>
      <c r="F79" s="90">
        <f>IFERROR('Model výchozí (MV)'!F79*(Index!L$3/Index!$E$3),0)+Doplněk!F79</f>
        <v>0</v>
      </c>
      <c r="G79" s="90">
        <f>IFERROR('Model výchozí (MV)'!G79*(Index!M$3/Index!$E$3),0)+Doplněk!G79</f>
        <v>0</v>
      </c>
      <c r="H79" s="90">
        <f>IFERROR('Model výchozí (MV)'!H79*(Index!N$3/Index!$E$3),0)+Doplněk!H79</f>
        <v>0</v>
      </c>
      <c r="I79" s="90">
        <f>IFERROR('Model výchozí (MV)'!I79*(Index!O$3/Index!$E$3),0)+Doplněk!I79</f>
        <v>0</v>
      </c>
      <c r="J79" s="90">
        <f>IFERROR('Model výchozí (MV)'!J79*(Index!P$3/Index!$E$3),0)+Doplněk!J79</f>
        <v>0</v>
      </c>
      <c r="K79" s="90">
        <f>IFERROR('Model výchozí (MV)'!K79*(Index!Q$3/Index!$E$3),0)+Doplněk!K79</f>
        <v>0</v>
      </c>
      <c r="L79" s="90">
        <f>IFERROR('Model výchozí (MV)'!L79*(Index!R$3/Index!$E$3),0)+Doplněk!L79</f>
        <v>0</v>
      </c>
      <c r="M79" s="90">
        <f>IFERROR('Model výchozí (MV)'!M79*(Index!S$3/Index!$E$3),0)+Doplněk!M79</f>
        <v>0</v>
      </c>
      <c r="N79" s="90">
        <f>IFERROR('Model výchozí (MV)'!N79*(Index!T$3/Index!$E$3),0)+Doplněk!N79</f>
        <v>0</v>
      </c>
      <c r="O79" s="90">
        <f>IFERROR('Model výchozí (MV)'!O79*(Index!U$3/Index!$E$3),0)+Doplněk!O79</f>
        <v>0</v>
      </c>
      <c r="P79" s="90">
        <f>IFERROR('Model výchozí (MV)'!P79*(Index!V$3/Index!$E$3),0)+Doplněk!P79</f>
        <v>0</v>
      </c>
      <c r="Q79" s="90">
        <f>IFERROR('Model výchozí (MV)'!Q79*(Index!W$3/Index!$E$3),0)+Doplněk!Q79</f>
        <v>0</v>
      </c>
      <c r="R79" s="90">
        <f>IFERROR('Model výchozí (MV)'!R79*(Index!X$3/Index!$E$3),0)+Doplněk!R79</f>
        <v>0</v>
      </c>
      <c r="S79" s="93">
        <f>IFERROR('Model výchozí (MV)'!S79*(Index!Y$3/Index!$E$3),0)+Doplněk!S79</f>
        <v>0</v>
      </c>
      <c r="T79" s="92">
        <f t="shared" si="39"/>
        <v>0</v>
      </c>
      <c r="U79" s="93">
        <f t="shared" si="40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IFERROR('Model výchozí (MV)'!E80*(Index!K$3/Index!$E$3),0)+Doplněk!E80</f>
        <v>0</v>
      </c>
      <c r="F80" s="90">
        <f>IFERROR('Model výchozí (MV)'!F80*(Index!L$3/Index!$E$3),0)+Doplněk!F80</f>
        <v>0</v>
      </c>
      <c r="G80" s="90">
        <f>IFERROR('Model výchozí (MV)'!G80*(Index!M$3/Index!$E$3),0)+Doplněk!G80</f>
        <v>0</v>
      </c>
      <c r="H80" s="90">
        <f>IFERROR('Model výchozí (MV)'!H80*(Index!N$3/Index!$E$3),0)+Doplněk!H80</f>
        <v>0</v>
      </c>
      <c r="I80" s="90">
        <f>IFERROR('Model výchozí (MV)'!I80*(Index!O$3/Index!$E$3),0)+Doplněk!I80</f>
        <v>0</v>
      </c>
      <c r="J80" s="90">
        <f>IFERROR('Model výchozí (MV)'!J80*(Index!P$3/Index!$E$3),0)+Doplněk!J80</f>
        <v>0</v>
      </c>
      <c r="K80" s="90">
        <f>IFERROR('Model výchozí (MV)'!K80*(Index!Q$3/Index!$E$3),0)+Doplněk!K80</f>
        <v>0</v>
      </c>
      <c r="L80" s="90">
        <f>IFERROR('Model výchozí (MV)'!L80*(Index!R$3/Index!$E$3),0)+Doplněk!L80</f>
        <v>0</v>
      </c>
      <c r="M80" s="90">
        <f>IFERROR('Model výchozí (MV)'!M80*(Index!S$3/Index!$E$3),0)+Doplněk!M80</f>
        <v>0</v>
      </c>
      <c r="N80" s="90">
        <f>IFERROR('Model výchozí (MV)'!N80*(Index!T$3/Index!$E$3),0)+Doplněk!N80</f>
        <v>0</v>
      </c>
      <c r="O80" s="90">
        <f>IFERROR('Model výchozí (MV)'!O80*(Index!U$3/Index!$E$3),0)+Doplněk!O80</f>
        <v>0</v>
      </c>
      <c r="P80" s="90">
        <f>IFERROR('Model výchozí (MV)'!P80*(Index!V$3/Index!$E$3),0)+Doplněk!P80</f>
        <v>0</v>
      </c>
      <c r="Q80" s="90">
        <f>IFERROR('Model výchozí (MV)'!Q80*(Index!W$3/Index!$E$3),0)+Doplněk!Q80</f>
        <v>0</v>
      </c>
      <c r="R80" s="90">
        <f>IFERROR('Model výchozí (MV)'!R80*(Index!X$3/Index!$E$3),0)+Doplněk!R80</f>
        <v>0</v>
      </c>
      <c r="S80" s="93">
        <f>IFERROR('Model výchozí (MV)'!S80*(Index!Y$3/Index!$E$3),0)+Doplněk!S80</f>
        <v>0</v>
      </c>
      <c r="T80" s="92">
        <f t="shared" si="39"/>
        <v>0</v>
      </c>
      <c r="U80" s="93">
        <f t="shared" si="40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IFERROR('Model výchozí (MV)'!E81*(Index!K$3/Index!$E$3),0)+Doplněk!E81</f>
        <v>0</v>
      </c>
      <c r="F81" s="90">
        <f>IFERROR('Model výchozí (MV)'!F81*(Index!L$3/Index!$E$3),0)+Doplněk!F81</f>
        <v>0</v>
      </c>
      <c r="G81" s="90">
        <f>IFERROR('Model výchozí (MV)'!G81*(Index!M$3/Index!$E$3),0)+Doplněk!G81</f>
        <v>0</v>
      </c>
      <c r="H81" s="90">
        <f>IFERROR('Model výchozí (MV)'!H81*(Index!N$3/Index!$E$3),0)+Doplněk!H81</f>
        <v>0</v>
      </c>
      <c r="I81" s="90">
        <f>IFERROR('Model výchozí (MV)'!I81*(Index!O$3/Index!$E$3),0)+Doplněk!I81</f>
        <v>0</v>
      </c>
      <c r="J81" s="90">
        <f>IFERROR('Model výchozí (MV)'!J81*(Index!P$3/Index!$E$3),0)+Doplněk!J81</f>
        <v>0</v>
      </c>
      <c r="K81" s="90">
        <f>IFERROR('Model výchozí (MV)'!K81*(Index!Q$3/Index!$E$3),0)+Doplněk!K81</f>
        <v>0</v>
      </c>
      <c r="L81" s="90">
        <f>IFERROR('Model výchozí (MV)'!L81*(Index!R$3/Index!$E$3),0)+Doplněk!L81</f>
        <v>0</v>
      </c>
      <c r="M81" s="90">
        <f>IFERROR('Model výchozí (MV)'!M81*(Index!S$3/Index!$E$3),0)+Doplněk!M81</f>
        <v>0</v>
      </c>
      <c r="N81" s="90">
        <f>IFERROR('Model výchozí (MV)'!N81*(Index!T$3/Index!$E$3),0)+Doplněk!N81</f>
        <v>0</v>
      </c>
      <c r="O81" s="90">
        <f>IFERROR('Model výchozí (MV)'!O81*(Index!U$3/Index!$E$3),0)+Doplněk!O81</f>
        <v>0</v>
      </c>
      <c r="P81" s="90">
        <f>IFERROR('Model výchozí (MV)'!P81*(Index!V$3/Index!$E$3),0)+Doplněk!P81</f>
        <v>0</v>
      </c>
      <c r="Q81" s="90">
        <f>IFERROR('Model výchozí (MV)'!Q81*(Index!W$3/Index!$E$3),0)+Doplněk!Q81</f>
        <v>0</v>
      </c>
      <c r="R81" s="90">
        <f>IFERROR('Model výchozí (MV)'!R81*(Index!X$3/Index!$E$3),0)+Doplněk!R81</f>
        <v>0</v>
      </c>
      <c r="S81" s="93">
        <f>IFERROR('Model výchozí (MV)'!S81*(Index!Y$3/Index!$E$3),0)+Doplněk!S81</f>
        <v>0</v>
      </c>
      <c r="T81" s="92">
        <f t="shared" si="39"/>
        <v>0</v>
      </c>
      <c r="U81" s="93">
        <f t="shared" si="40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IFERROR('Model výchozí (MV)'!E82*(Index!K$3/Index!$E$3),0)+Doplněk!E82</f>
        <v>0</v>
      </c>
      <c r="F82" s="90">
        <f>IFERROR('Model výchozí (MV)'!F82*(Index!L$3/Index!$E$3),0)+Doplněk!F82</f>
        <v>0</v>
      </c>
      <c r="G82" s="90">
        <f>IFERROR('Model výchozí (MV)'!G82*(Index!M$3/Index!$E$3),0)+Doplněk!G82</f>
        <v>0</v>
      </c>
      <c r="H82" s="90">
        <f>IFERROR('Model výchozí (MV)'!H82*(Index!N$3/Index!$E$3),0)+Doplněk!H82</f>
        <v>0</v>
      </c>
      <c r="I82" s="90">
        <f>IFERROR('Model výchozí (MV)'!I82*(Index!O$3/Index!$E$3),0)+Doplněk!I82</f>
        <v>0</v>
      </c>
      <c r="J82" s="90">
        <f>IFERROR('Model výchozí (MV)'!J82*(Index!P$3/Index!$E$3),0)+Doplněk!J82</f>
        <v>0</v>
      </c>
      <c r="K82" s="90">
        <f>IFERROR('Model výchozí (MV)'!K82*(Index!Q$3/Index!$E$3),0)+Doplněk!K82</f>
        <v>0</v>
      </c>
      <c r="L82" s="90">
        <f>IFERROR('Model výchozí (MV)'!L82*(Index!R$3/Index!$E$3),0)+Doplněk!L82</f>
        <v>0</v>
      </c>
      <c r="M82" s="90">
        <f>IFERROR('Model výchozí (MV)'!M82*(Index!S$3/Index!$E$3),0)+Doplněk!M82</f>
        <v>0</v>
      </c>
      <c r="N82" s="90">
        <f>IFERROR('Model výchozí (MV)'!N82*(Index!T$3/Index!$E$3),0)+Doplněk!N82</f>
        <v>0</v>
      </c>
      <c r="O82" s="90">
        <f>IFERROR('Model výchozí (MV)'!O82*(Index!U$3/Index!$E$3),0)+Doplněk!O82</f>
        <v>0</v>
      </c>
      <c r="P82" s="90">
        <f>IFERROR('Model výchozí (MV)'!P82*(Index!V$3/Index!$E$3),0)+Doplněk!P82</f>
        <v>0</v>
      </c>
      <c r="Q82" s="90">
        <f>IFERROR('Model výchozí (MV)'!Q82*(Index!W$3/Index!$E$3),0)+Doplněk!Q82</f>
        <v>0</v>
      </c>
      <c r="R82" s="90">
        <f>IFERROR('Model výchozí (MV)'!R82*(Index!X$3/Index!$E$3),0)+Doplněk!R82</f>
        <v>0</v>
      </c>
      <c r="S82" s="93">
        <f>IFERROR('Model výchozí (MV)'!S82*(Index!Y$3/Index!$E$3),0)+Doplněk!S82</f>
        <v>0</v>
      </c>
      <c r="T82" s="92">
        <f t="shared" si="39"/>
        <v>0</v>
      </c>
      <c r="U82" s="93">
        <f t="shared" si="40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tr">
        <f>'Model výchozí (MV)'!B83</f>
        <v>Cestovné</v>
      </c>
      <c r="C83" s="52"/>
      <c r="D83" s="7"/>
      <c r="E83" s="92">
        <f>IFERROR('Model výchozí (MV)'!E83*(Index!K$3/Index!$E$3),0)+Doplněk!E83</f>
        <v>0</v>
      </c>
      <c r="F83" s="90">
        <f>IFERROR('Model výchozí (MV)'!F83*(Index!L$3/Index!$E$3),0)+Doplněk!F83</f>
        <v>0</v>
      </c>
      <c r="G83" s="90">
        <f>IFERROR('Model výchozí (MV)'!G83*(Index!M$3/Index!$E$3),0)+Doplněk!G83</f>
        <v>0</v>
      </c>
      <c r="H83" s="90">
        <f>IFERROR('Model výchozí (MV)'!H83*(Index!N$3/Index!$E$3),0)+Doplněk!H83</f>
        <v>0</v>
      </c>
      <c r="I83" s="90">
        <f>IFERROR('Model výchozí (MV)'!I83*(Index!O$3/Index!$E$3),0)+Doplněk!I83</f>
        <v>0</v>
      </c>
      <c r="J83" s="90">
        <f>IFERROR('Model výchozí (MV)'!J83*(Index!P$3/Index!$E$3),0)+Doplněk!J83</f>
        <v>0</v>
      </c>
      <c r="K83" s="90">
        <f>IFERROR('Model výchozí (MV)'!K83*(Index!Q$3/Index!$E$3),0)+Doplněk!K83</f>
        <v>0</v>
      </c>
      <c r="L83" s="90">
        <f>IFERROR('Model výchozí (MV)'!L83*(Index!R$3/Index!$E$3),0)+Doplněk!L83</f>
        <v>0</v>
      </c>
      <c r="M83" s="90">
        <f>IFERROR('Model výchozí (MV)'!M83*(Index!S$3/Index!$E$3),0)+Doplněk!M83</f>
        <v>0</v>
      </c>
      <c r="N83" s="90">
        <f>IFERROR('Model výchozí (MV)'!N83*(Index!T$3/Index!$E$3),0)+Doplněk!N83</f>
        <v>0</v>
      </c>
      <c r="O83" s="90">
        <f>IFERROR('Model výchozí (MV)'!O83*(Index!U$3/Index!$E$3),0)+Doplněk!O83</f>
        <v>0</v>
      </c>
      <c r="P83" s="90">
        <f>IFERROR('Model výchozí (MV)'!P83*(Index!V$3/Index!$E$3),0)+Doplněk!P83</f>
        <v>0</v>
      </c>
      <c r="Q83" s="90">
        <f>IFERROR('Model výchozí (MV)'!Q83*(Index!W$3/Index!$E$3),0)+Doplněk!Q83</f>
        <v>0</v>
      </c>
      <c r="R83" s="90">
        <f>IFERROR('Model výchozí (MV)'!R83*(Index!X$3/Index!$E$3),0)+Doplněk!R83</f>
        <v>0</v>
      </c>
      <c r="S83" s="93">
        <f>IFERROR('Model výchozí (MV)'!S83*(Index!Y$3/Index!$E$3),0)+Doplněk!S83</f>
        <v>0</v>
      </c>
      <c r="T83" s="92">
        <f t="shared" si="39"/>
        <v>0</v>
      </c>
      <c r="U83" s="93">
        <f t="shared" si="40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IFERROR('Model výchozí (MV)'!E84*(Index!K$3/Index!$E$3),0)+Doplněk!E84</f>
        <v>0</v>
      </c>
      <c r="F84" s="90">
        <f>IFERROR('Model výchozí (MV)'!F84*(Index!L$3/Index!$E$3),0)+Doplněk!F84</f>
        <v>0</v>
      </c>
      <c r="G84" s="90">
        <f>IFERROR('Model výchozí (MV)'!G84*(Index!M$3/Index!$E$3),0)+Doplněk!G84</f>
        <v>0</v>
      </c>
      <c r="H84" s="90">
        <f>IFERROR('Model výchozí (MV)'!H84*(Index!N$3/Index!$E$3),0)+Doplněk!H84</f>
        <v>0</v>
      </c>
      <c r="I84" s="90">
        <f>IFERROR('Model výchozí (MV)'!I84*(Index!O$3/Index!$E$3),0)+Doplněk!I84</f>
        <v>0</v>
      </c>
      <c r="J84" s="90">
        <f>IFERROR('Model výchozí (MV)'!J84*(Index!P$3/Index!$E$3),0)+Doplněk!J84</f>
        <v>0</v>
      </c>
      <c r="K84" s="90">
        <f>IFERROR('Model výchozí (MV)'!K84*(Index!Q$3/Index!$E$3),0)+Doplněk!K84</f>
        <v>0</v>
      </c>
      <c r="L84" s="90">
        <f>IFERROR('Model výchozí (MV)'!L84*(Index!R$3/Index!$E$3),0)+Doplněk!L84</f>
        <v>0</v>
      </c>
      <c r="M84" s="90">
        <f>IFERROR('Model výchozí (MV)'!M84*(Index!S$3/Index!$E$3),0)+Doplněk!M84</f>
        <v>0</v>
      </c>
      <c r="N84" s="90">
        <f>IFERROR('Model výchozí (MV)'!N84*(Index!T$3/Index!$E$3),0)+Doplněk!N84</f>
        <v>0</v>
      </c>
      <c r="O84" s="90">
        <f>IFERROR('Model výchozí (MV)'!O84*(Index!U$3/Index!$E$3),0)+Doplněk!O84</f>
        <v>0</v>
      </c>
      <c r="P84" s="90">
        <f>IFERROR('Model výchozí (MV)'!P84*(Index!V$3/Index!$E$3),0)+Doplněk!P84</f>
        <v>0</v>
      </c>
      <c r="Q84" s="90">
        <f>IFERROR('Model výchozí (MV)'!Q84*(Index!W$3/Index!$E$3),0)+Doplněk!Q84</f>
        <v>0</v>
      </c>
      <c r="R84" s="90">
        <f>IFERROR('Model výchozí (MV)'!R84*(Index!X$3/Index!$E$3),0)+Doplněk!R84</f>
        <v>0</v>
      </c>
      <c r="S84" s="93">
        <f>IFERROR('Model výchozí (MV)'!S84*(Index!Y$3/Index!$E$3),0)+Doplněk!S84</f>
        <v>0</v>
      </c>
      <c r="T84" s="92">
        <f t="shared" si="39"/>
        <v>0</v>
      </c>
      <c r="U84" s="93">
        <f t="shared" si="40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IFERROR('Model výchozí (MV)'!E85*(Index!K$3/Index!$E$3),0)+Doplněk!E85</f>
        <v>0</v>
      </c>
      <c r="F85" s="90">
        <f>IFERROR('Model výchozí (MV)'!F85*(Index!L$3/Index!$E$3),0)+Doplněk!F85</f>
        <v>0</v>
      </c>
      <c r="G85" s="90">
        <f>IFERROR('Model výchozí (MV)'!G85*(Index!M$3/Index!$E$3),0)+Doplněk!G85</f>
        <v>0</v>
      </c>
      <c r="H85" s="90">
        <f>IFERROR('Model výchozí (MV)'!H85*(Index!N$3/Index!$E$3),0)+Doplněk!H85</f>
        <v>0</v>
      </c>
      <c r="I85" s="90">
        <f>IFERROR('Model výchozí (MV)'!I85*(Index!O$3/Index!$E$3),0)+Doplněk!I85</f>
        <v>0</v>
      </c>
      <c r="J85" s="90">
        <f>IFERROR('Model výchozí (MV)'!J85*(Index!P$3/Index!$E$3),0)+Doplněk!J85</f>
        <v>0</v>
      </c>
      <c r="K85" s="90">
        <f>IFERROR('Model výchozí (MV)'!K85*(Index!Q$3/Index!$E$3),0)+Doplněk!K85</f>
        <v>0</v>
      </c>
      <c r="L85" s="90">
        <f>IFERROR('Model výchozí (MV)'!L85*(Index!R$3/Index!$E$3),0)+Doplněk!L85</f>
        <v>0</v>
      </c>
      <c r="M85" s="90">
        <f>IFERROR('Model výchozí (MV)'!M85*(Index!S$3/Index!$E$3),0)+Doplněk!M85</f>
        <v>0</v>
      </c>
      <c r="N85" s="90">
        <f>IFERROR('Model výchozí (MV)'!N85*(Index!T$3/Index!$E$3),0)+Doplněk!N85</f>
        <v>0</v>
      </c>
      <c r="O85" s="90">
        <f>IFERROR('Model výchozí (MV)'!O85*(Index!U$3/Index!$E$3),0)+Doplněk!O85</f>
        <v>0</v>
      </c>
      <c r="P85" s="90">
        <f>IFERROR('Model výchozí (MV)'!P85*(Index!V$3/Index!$E$3),0)+Doplněk!P85</f>
        <v>0</v>
      </c>
      <c r="Q85" s="90">
        <f>IFERROR('Model výchozí (MV)'!Q85*(Index!W$3/Index!$E$3),0)+Doplněk!Q85</f>
        <v>0</v>
      </c>
      <c r="R85" s="90">
        <f>IFERROR('Model výchozí (MV)'!R85*(Index!X$3/Index!$E$3),0)+Doplněk!R85</f>
        <v>0</v>
      </c>
      <c r="S85" s="93">
        <f>IFERROR('Model výchozí (MV)'!S85*(Index!Y$3/Index!$E$3),0)+Doplněk!S85</f>
        <v>0</v>
      </c>
      <c r="T85" s="92">
        <f t="shared" si="39"/>
        <v>0</v>
      </c>
      <c r="U85" s="93">
        <f t="shared" si="40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IFERROR('Model výchozí (MV)'!E86*(Index!K$3/Index!$E$3),0)+Doplněk!E86</f>
        <v>0</v>
      </c>
      <c r="F86" s="90">
        <f>IFERROR('Model výchozí (MV)'!F86*(Index!L$3/Index!$E$3),0)+Doplněk!F86</f>
        <v>0</v>
      </c>
      <c r="G86" s="90">
        <f>IFERROR('Model výchozí (MV)'!G86*(Index!M$3/Index!$E$3),0)+Doplněk!G86</f>
        <v>0</v>
      </c>
      <c r="H86" s="90">
        <f>IFERROR('Model výchozí (MV)'!H86*(Index!N$3/Index!$E$3),0)+Doplněk!H86</f>
        <v>0</v>
      </c>
      <c r="I86" s="90">
        <f>IFERROR('Model výchozí (MV)'!I86*(Index!O$3/Index!$E$3),0)+Doplněk!I86</f>
        <v>0</v>
      </c>
      <c r="J86" s="90">
        <f>IFERROR('Model výchozí (MV)'!J86*(Index!P$3/Index!$E$3),0)+Doplněk!J86</f>
        <v>0</v>
      </c>
      <c r="K86" s="90">
        <f>IFERROR('Model výchozí (MV)'!K86*(Index!Q$3/Index!$E$3),0)+Doplněk!K86</f>
        <v>0</v>
      </c>
      <c r="L86" s="90">
        <f>IFERROR('Model výchozí (MV)'!L86*(Index!R$3/Index!$E$3),0)+Doplněk!L86</f>
        <v>0</v>
      </c>
      <c r="M86" s="90">
        <f>IFERROR('Model výchozí (MV)'!M86*(Index!S$3/Index!$E$3),0)+Doplněk!M86</f>
        <v>0</v>
      </c>
      <c r="N86" s="90">
        <f>IFERROR('Model výchozí (MV)'!N86*(Index!T$3/Index!$E$3),0)+Doplněk!N86</f>
        <v>0</v>
      </c>
      <c r="O86" s="90">
        <f>IFERROR('Model výchozí (MV)'!O86*(Index!U$3/Index!$E$3),0)+Doplněk!O86</f>
        <v>0</v>
      </c>
      <c r="P86" s="90">
        <f>IFERROR('Model výchozí (MV)'!P86*(Index!V$3/Index!$E$3),0)+Doplněk!P86</f>
        <v>0</v>
      </c>
      <c r="Q86" s="90">
        <f>IFERROR('Model výchozí (MV)'!Q86*(Index!W$3/Index!$E$3),0)+Doplněk!Q86</f>
        <v>0</v>
      </c>
      <c r="R86" s="90">
        <f>IFERROR('Model výchozí (MV)'!R86*(Index!X$3/Index!$E$3),0)+Doplněk!R86</f>
        <v>0</v>
      </c>
      <c r="S86" s="93">
        <f>IFERROR('Model výchozí (MV)'!S86*(Index!Y$3/Index!$E$3),0)+Doplněk!S86</f>
        <v>0</v>
      </c>
      <c r="T86" s="92">
        <f t="shared" si="39"/>
        <v>0</v>
      </c>
      <c r="U86" s="93">
        <f t="shared" si="40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IFERROR('Model výchozí (MV)'!E87*(Index!K$3/Index!$E$3),0)+Doplněk!E87</f>
        <v>0</v>
      </c>
      <c r="F87" s="90">
        <f>IFERROR('Model výchozí (MV)'!F87*(Index!L$3/Index!$E$3),0)+Doplněk!F87</f>
        <v>0</v>
      </c>
      <c r="G87" s="90">
        <f>IFERROR('Model výchozí (MV)'!G87*(Index!M$3/Index!$E$3),0)+Doplněk!G87</f>
        <v>0</v>
      </c>
      <c r="H87" s="90">
        <f>IFERROR('Model výchozí (MV)'!H87*(Index!N$3/Index!$E$3),0)+Doplněk!H87</f>
        <v>0</v>
      </c>
      <c r="I87" s="90">
        <f>IFERROR('Model výchozí (MV)'!I87*(Index!O$3/Index!$E$3),0)+Doplněk!I87</f>
        <v>0</v>
      </c>
      <c r="J87" s="90">
        <f>IFERROR('Model výchozí (MV)'!J87*(Index!P$3/Index!$E$3),0)+Doplněk!J87</f>
        <v>0</v>
      </c>
      <c r="K87" s="90">
        <f>IFERROR('Model výchozí (MV)'!K87*(Index!Q$3/Index!$E$3),0)+Doplněk!K87</f>
        <v>0</v>
      </c>
      <c r="L87" s="90">
        <f>IFERROR('Model výchozí (MV)'!L87*(Index!R$3/Index!$E$3),0)+Doplněk!L87</f>
        <v>0</v>
      </c>
      <c r="M87" s="90">
        <f>IFERROR('Model výchozí (MV)'!M87*(Index!S$3/Index!$E$3),0)+Doplněk!M87</f>
        <v>0</v>
      </c>
      <c r="N87" s="90">
        <f>IFERROR('Model výchozí (MV)'!N87*(Index!T$3/Index!$E$3),0)+Doplněk!N87</f>
        <v>0</v>
      </c>
      <c r="O87" s="90">
        <f>IFERROR('Model výchozí (MV)'!O87*(Index!U$3/Index!$E$3),0)+Doplněk!O87</f>
        <v>0</v>
      </c>
      <c r="P87" s="90">
        <f>IFERROR('Model výchozí (MV)'!P87*(Index!V$3/Index!$E$3),0)+Doplněk!P87</f>
        <v>0</v>
      </c>
      <c r="Q87" s="90">
        <f>IFERROR('Model výchozí (MV)'!Q87*(Index!W$3/Index!$E$3),0)+Doplněk!Q87</f>
        <v>0</v>
      </c>
      <c r="R87" s="90">
        <f>IFERROR('Model výchozí (MV)'!R87*(Index!X$3/Index!$E$3),0)+Doplněk!R87</f>
        <v>0</v>
      </c>
      <c r="S87" s="93">
        <f>IFERROR('Model výchozí (MV)'!S87*(Index!Y$3/Index!$E$3),0)+Doplněk!S87</f>
        <v>0</v>
      </c>
      <c r="T87" s="92">
        <f t="shared" si="39"/>
        <v>0</v>
      </c>
      <c r="U87" s="93">
        <f t="shared" si="40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IFERROR('Model výchozí (MV)'!E88*(Index!K$3/Index!$E$3),0)+Doplněk!E88</f>
        <v>0</v>
      </c>
      <c r="F88" s="90">
        <f>IFERROR('Model výchozí (MV)'!F88*(Index!L$3/Index!$E$3),0)+Doplněk!F88</f>
        <v>0</v>
      </c>
      <c r="G88" s="90">
        <f>IFERROR('Model výchozí (MV)'!G88*(Index!M$3/Index!$E$3),0)+Doplněk!G88</f>
        <v>0</v>
      </c>
      <c r="H88" s="90">
        <f>IFERROR('Model výchozí (MV)'!H88*(Index!N$3/Index!$E$3),0)+Doplněk!H88</f>
        <v>0</v>
      </c>
      <c r="I88" s="90">
        <f>IFERROR('Model výchozí (MV)'!I88*(Index!O$3/Index!$E$3),0)+Doplněk!I88</f>
        <v>0</v>
      </c>
      <c r="J88" s="90">
        <f>IFERROR('Model výchozí (MV)'!J88*(Index!P$3/Index!$E$3),0)+Doplněk!J88</f>
        <v>0</v>
      </c>
      <c r="K88" s="90">
        <f>IFERROR('Model výchozí (MV)'!K88*(Index!Q$3/Index!$E$3),0)+Doplněk!K88</f>
        <v>0</v>
      </c>
      <c r="L88" s="90">
        <f>IFERROR('Model výchozí (MV)'!L88*(Index!R$3/Index!$E$3),0)+Doplněk!L88</f>
        <v>0</v>
      </c>
      <c r="M88" s="90">
        <f>IFERROR('Model výchozí (MV)'!M88*(Index!S$3/Index!$E$3),0)+Doplněk!M88</f>
        <v>0</v>
      </c>
      <c r="N88" s="90">
        <f>IFERROR('Model výchozí (MV)'!N88*(Index!T$3/Index!$E$3),0)+Doplněk!N88</f>
        <v>0</v>
      </c>
      <c r="O88" s="90">
        <f>IFERROR('Model výchozí (MV)'!O88*(Index!U$3/Index!$E$3),0)+Doplněk!O88</f>
        <v>0</v>
      </c>
      <c r="P88" s="90">
        <f>IFERROR('Model výchozí (MV)'!P88*(Index!V$3/Index!$E$3),0)+Doplněk!P88</f>
        <v>0</v>
      </c>
      <c r="Q88" s="90">
        <f>IFERROR('Model výchozí (MV)'!Q88*(Index!W$3/Index!$E$3),0)+Doplněk!Q88</f>
        <v>0</v>
      </c>
      <c r="R88" s="90">
        <f>IFERROR('Model výchozí (MV)'!R88*(Index!X$3/Index!$E$3),0)+Doplněk!R88</f>
        <v>0</v>
      </c>
      <c r="S88" s="93">
        <f>IFERROR('Model výchozí (MV)'!S88*(Index!Y$3/Index!$E$3),0)+Doplněk!S88</f>
        <v>0</v>
      </c>
      <c r="T88" s="92">
        <f t="shared" si="39"/>
        <v>0</v>
      </c>
      <c r="U88" s="93">
        <f t="shared" si="40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IFERROR('Model výchozí (MV)'!E89*(Index!K$3/Index!$E$3),0)+Doplněk!E89</f>
        <v>0</v>
      </c>
      <c r="F89" s="90">
        <f>IFERROR('Model výchozí (MV)'!F89*(Index!L$3/Index!$E$3),0)+Doplněk!F89</f>
        <v>0</v>
      </c>
      <c r="G89" s="90">
        <f>IFERROR('Model výchozí (MV)'!G89*(Index!M$3/Index!$E$3),0)+Doplněk!G89</f>
        <v>0</v>
      </c>
      <c r="H89" s="90">
        <f>IFERROR('Model výchozí (MV)'!H89*(Index!N$3/Index!$E$3),0)+Doplněk!H89</f>
        <v>0</v>
      </c>
      <c r="I89" s="90">
        <f>IFERROR('Model výchozí (MV)'!I89*(Index!O$3/Index!$E$3),0)+Doplněk!I89</f>
        <v>0</v>
      </c>
      <c r="J89" s="90">
        <f>IFERROR('Model výchozí (MV)'!J89*(Index!P$3/Index!$E$3),0)+Doplněk!J89</f>
        <v>0</v>
      </c>
      <c r="K89" s="90">
        <f>IFERROR('Model výchozí (MV)'!K89*(Index!Q$3/Index!$E$3),0)+Doplněk!K89</f>
        <v>0</v>
      </c>
      <c r="L89" s="90">
        <f>IFERROR('Model výchozí (MV)'!L89*(Index!R$3/Index!$E$3),0)+Doplněk!L89</f>
        <v>0</v>
      </c>
      <c r="M89" s="90">
        <f>IFERROR('Model výchozí (MV)'!M89*(Index!S$3/Index!$E$3),0)+Doplněk!M89</f>
        <v>0</v>
      </c>
      <c r="N89" s="90">
        <f>IFERROR('Model výchozí (MV)'!N89*(Index!T$3/Index!$E$3),0)+Doplněk!N89</f>
        <v>0</v>
      </c>
      <c r="O89" s="90">
        <f>IFERROR('Model výchozí (MV)'!O89*(Index!U$3/Index!$E$3),0)+Doplněk!O89</f>
        <v>0</v>
      </c>
      <c r="P89" s="90">
        <f>IFERROR('Model výchozí (MV)'!P89*(Index!V$3/Index!$E$3),0)+Doplněk!P89</f>
        <v>0</v>
      </c>
      <c r="Q89" s="90">
        <f>IFERROR('Model výchozí (MV)'!Q89*(Index!W$3/Index!$E$3),0)+Doplněk!Q89</f>
        <v>0</v>
      </c>
      <c r="R89" s="90">
        <f>IFERROR('Model výchozí (MV)'!R89*(Index!X$3/Index!$E$3),0)+Doplněk!R89</f>
        <v>0</v>
      </c>
      <c r="S89" s="93">
        <f>IFERROR('Model výchozí (MV)'!S89*(Index!Y$3/Index!$E$3),0)+Doplněk!S89</f>
        <v>0</v>
      </c>
      <c r="T89" s="92">
        <f t="shared" si="39"/>
        <v>0</v>
      </c>
      <c r="U89" s="93">
        <f t="shared" si="40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IFERROR('Model výchozí (MV)'!E90*(Index!K$3/Index!$E$3),0)+Doplněk!E90</f>
        <v>0</v>
      </c>
      <c r="F90" s="90">
        <f>IFERROR('Model výchozí (MV)'!F90*(Index!L$3/Index!$E$3),0)+Doplněk!F90</f>
        <v>0</v>
      </c>
      <c r="G90" s="90">
        <f>IFERROR('Model výchozí (MV)'!G90*(Index!M$3/Index!$E$3),0)+Doplněk!G90</f>
        <v>0</v>
      </c>
      <c r="H90" s="90">
        <f>IFERROR('Model výchozí (MV)'!H90*(Index!N$3/Index!$E$3),0)+Doplněk!H90</f>
        <v>0</v>
      </c>
      <c r="I90" s="90">
        <f>IFERROR('Model výchozí (MV)'!I90*(Index!O$3/Index!$E$3),0)+Doplněk!I90</f>
        <v>0</v>
      </c>
      <c r="J90" s="90">
        <f>IFERROR('Model výchozí (MV)'!J90*(Index!P$3/Index!$E$3),0)+Doplněk!J90</f>
        <v>0</v>
      </c>
      <c r="K90" s="90">
        <f>IFERROR('Model výchozí (MV)'!K90*(Index!Q$3/Index!$E$3),0)+Doplněk!K90</f>
        <v>0</v>
      </c>
      <c r="L90" s="90">
        <f>IFERROR('Model výchozí (MV)'!L90*(Index!R$3/Index!$E$3),0)+Doplněk!L90</f>
        <v>0</v>
      </c>
      <c r="M90" s="90">
        <f>IFERROR('Model výchozí (MV)'!M90*(Index!S$3/Index!$E$3),0)+Doplněk!M90</f>
        <v>0</v>
      </c>
      <c r="N90" s="90">
        <f>IFERROR('Model výchozí (MV)'!N90*(Index!T$3/Index!$E$3),0)+Doplněk!N90</f>
        <v>0</v>
      </c>
      <c r="O90" s="90">
        <f>IFERROR('Model výchozí (MV)'!O90*(Index!U$3/Index!$E$3),0)+Doplněk!O90</f>
        <v>0</v>
      </c>
      <c r="P90" s="90">
        <f>IFERROR('Model výchozí (MV)'!P90*(Index!V$3/Index!$E$3),0)+Doplněk!P90</f>
        <v>0</v>
      </c>
      <c r="Q90" s="90">
        <f>IFERROR('Model výchozí (MV)'!Q90*(Index!W$3/Index!$E$3),0)+Doplněk!Q90</f>
        <v>0</v>
      </c>
      <c r="R90" s="90">
        <f>IFERROR('Model výchozí (MV)'!R90*(Index!X$3/Index!$E$3),0)+Doplněk!R90</f>
        <v>0</v>
      </c>
      <c r="S90" s="93">
        <f>IFERROR('Model výchozí (MV)'!S90*(Index!Y$3/Index!$E$3),0)+Doplněk!S90</f>
        <v>0</v>
      </c>
      <c r="T90" s="92">
        <f t="shared" si="39"/>
        <v>0</v>
      </c>
      <c r="U90" s="93">
        <f t="shared" si="40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IFERROR('Model výchozí (MV)'!E91*(Index!K$3/Index!$E$3),0)+Doplněk!E91</f>
        <v>0</v>
      </c>
      <c r="F91" s="90">
        <f>IFERROR('Model výchozí (MV)'!F91*(Index!L$3/Index!$E$3),0)+Doplněk!F91</f>
        <v>0</v>
      </c>
      <c r="G91" s="90">
        <f>IFERROR('Model výchozí (MV)'!G91*(Index!M$3/Index!$E$3),0)+Doplněk!G91</f>
        <v>0</v>
      </c>
      <c r="H91" s="90">
        <f>IFERROR('Model výchozí (MV)'!H91*(Index!N$3/Index!$E$3),0)+Doplněk!H91</f>
        <v>0</v>
      </c>
      <c r="I91" s="90">
        <f>IFERROR('Model výchozí (MV)'!I91*(Index!O$3/Index!$E$3),0)+Doplněk!I91</f>
        <v>0</v>
      </c>
      <c r="J91" s="90">
        <f>IFERROR('Model výchozí (MV)'!J91*(Index!P$3/Index!$E$3),0)+Doplněk!J91</f>
        <v>0</v>
      </c>
      <c r="K91" s="90">
        <f>IFERROR('Model výchozí (MV)'!K91*(Index!Q$3/Index!$E$3),0)+Doplněk!K91</f>
        <v>0</v>
      </c>
      <c r="L91" s="90">
        <f>IFERROR('Model výchozí (MV)'!L91*(Index!R$3/Index!$E$3),0)+Doplněk!L91</f>
        <v>0</v>
      </c>
      <c r="M91" s="90">
        <f>IFERROR('Model výchozí (MV)'!M91*(Index!S$3/Index!$E$3),0)+Doplněk!M91</f>
        <v>0</v>
      </c>
      <c r="N91" s="90">
        <f>IFERROR('Model výchozí (MV)'!N91*(Index!T$3/Index!$E$3),0)+Doplněk!N91</f>
        <v>0</v>
      </c>
      <c r="O91" s="90">
        <f>IFERROR('Model výchozí (MV)'!O91*(Index!U$3/Index!$E$3),0)+Doplněk!O91</f>
        <v>0</v>
      </c>
      <c r="P91" s="90">
        <f>IFERROR('Model výchozí (MV)'!P91*(Index!V$3/Index!$E$3),0)+Doplněk!P91</f>
        <v>0</v>
      </c>
      <c r="Q91" s="90">
        <f>IFERROR('Model výchozí (MV)'!Q91*(Index!W$3/Index!$E$3),0)+Doplněk!Q91</f>
        <v>0</v>
      </c>
      <c r="R91" s="90">
        <f>IFERROR('Model výchozí (MV)'!R91*(Index!X$3/Index!$E$3),0)+Doplněk!R91</f>
        <v>0</v>
      </c>
      <c r="S91" s="93">
        <f>IFERROR('Model výchozí (MV)'!S91*(Index!Y$3/Index!$E$3),0)+Doplněk!S91</f>
        <v>0</v>
      </c>
      <c r="T91" s="92">
        <f t="shared" si="39"/>
        <v>0</v>
      </c>
      <c r="U91" s="93">
        <f t="shared" si="40"/>
        <v>0</v>
      </c>
      <c r="V91" s="73">
        <f>'Model výchozí (MV)'!V91</f>
        <v>0</v>
      </c>
      <c r="W91" s="74">
        <f>'Model výchozí (MV)'!W91</f>
        <v>0</v>
      </c>
      <c r="X91" s="74">
        <f>'Model výchozí (MV)'!X91</f>
        <v>0</v>
      </c>
      <c r="Y91" s="67">
        <f>'Model výchozí (MV)'!Y91</f>
        <v>1</v>
      </c>
    </row>
    <row r="92" spans="1:25" s="1" customFormat="1" ht="15.75" thickBot="1" x14ac:dyDescent="0.3">
      <c r="A92" s="8">
        <v>23</v>
      </c>
      <c r="B92" s="9" t="s">
        <v>93</v>
      </c>
      <c r="C92" s="9"/>
      <c r="D92" s="59" t="s">
        <v>97</v>
      </c>
      <c r="E92" s="96">
        <f t="shared" ref="E92:S92" si="41">SUM(E67:E91)</f>
        <v>0</v>
      </c>
      <c r="F92" s="96">
        <f t="shared" si="41"/>
        <v>0</v>
      </c>
      <c r="G92" s="96">
        <f t="shared" si="41"/>
        <v>0</v>
      </c>
      <c r="H92" s="96">
        <f t="shared" si="41"/>
        <v>0</v>
      </c>
      <c r="I92" s="96">
        <f t="shared" si="41"/>
        <v>0</v>
      </c>
      <c r="J92" s="96">
        <f t="shared" si="41"/>
        <v>0</v>
      </c>
      <c r="K92" s="96">
        <f t="shared" si="41"/>
        <v>0</v>
      </c>
      <c r="L92" s="96">
        <f t="shared" si="41"/>
        <v>0</v>
      </c>
      <c r="M92" s="96">
        <f t="shared" si="41"/>
        <v>0</v>
      </c>
      <c r="N92" s="96">
        <f t="shared" si="41"/>
        <v>0</v>
      </c>
      <c r="O92" s="96">
        <f t="shared" si="41"/>
        <v>0</v>
      </c>
      <c r="P92" s="96">
        <f t="shared" si="41"/>
        <v>0</v>
      </c>
      <c r="Q92" s="96">
        <f t="shared" si="41"/>
        <v>0</v>
      </c>
      <c r="R92" s="96">
        <f t="shared" si="41"/>
        <v>0</v>
      </c>
      <c r="S92" s="96">
        <f t="shared" si="41"/>
        <v>0</v>
      </c>
      <c r="T92" s="97">
        <f t="shared" si="39"/>
        <v>0</v>
      </c>
      <c r="U92" s="98">
        <f t="shared" si="40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9"/>
        <v>15223995</v>
      </c>
      <c r="U93" s="88">
        <f>AVERAGE(E93:S93)</f>
        <v>1014933</v>
      </c>
      <c r="V93" s="87">
        <f>$T93</f>
        <v>15223995</v>
      </c>
      <c r="W93" s="86">
        <f t="shared" ref="W93:Y93" si="42">$T93</f>
        <v>15223995</v>
      </c>
      <c r="X93" s="86">
        <f t="shared" si="42"/>
        <v>15223995</v>
      </c>
      <c r="Y93" s="89">
        <f t="shared" si="42"/>
        <v>15223995</v>
      </c>
    </row>
    <row r="94" spans="1:25" s="1" customFormat="1" ht="15.75" thickBot="1" x14ac:dyDescent="0.3">
      <c r="A94" s="8">
        <v>27</v>
      </c>
      <c r="B94" s="9" t="s">
        <v>95</v>
      </c>
      <c r="C94" s="9"/>
      <c r="D94" s="59" t="s">
        <v>98</v>
      </c>
      <c r="E94" s="2">
        <f>IFERROR(E92/E93,0)</f>
        <v>0</v>
      </c>
      <c r="F94" s="2">
        <f t="shared" ref="F94:S94" si="43">IFERROR(F92/F93,0)</f>
        <v>0</v>
      </c>
      <c r="G94" s="2">
        <f t="shared" si="43"/>
        <v>0</v>
      </c>
      <c r="H94" s="2">
        <f t="shared" si="43"/>
        <v>0</v>
      </c>
      <c r="I94" s="2">
        <f t="shared" si="43"/>
        <v>0</v>
      </c>
      <c r="J94" s="2">
        <f t="shared" si="43"/>
        <v>0</v>
      </c>
      <c r="K94" s="2">
        <f t="shared" si="43"/>
        <v>0</v>
      </c>
      <c r="L94" s="2">
        <f t="shared" si="43"/>
        <v>0</v>
      </c>
      <c r="M94" s="2">
        <f t="shared" si="43"/>
        <v>0</v>
      </c>
      <c r="N94" s="2">
        <f t="shared" si="43"/>
        <v>0</v>
      </c>
      <c r="O94" s="2">
        <f t="shared" si="43"/>
        <v>0</v>
      </c>
      <c r="P94" s="2">
        <f t="shared" si="43"/>
        <v>0</v>
      </c>
      <c r="Q94" s="2">
        <f t="shared" si="43"/>
        <v>0</v>
      </c>
      <c r="R94" s="2">
        <f t="shared" si="43"/>
        <v>0</v>
      </c>
      <c r="S94" s="2">
        <f t="shared" si="43"/>
        <v>0</v>
      </c>
      <c r="T94" s="25" t="s">
        <v>44</v>
      </c>
      <c r="U94" s="80">
        <f>U92/U93</f>
        <v>0</v>
      </c>
      <c r="V94" s="81">
        <f>IFERROR(V92/V93,0)</f>
        <v>0</v>
      </c>
      <c r="W94" s="2">
        <f t="shared" ref="W94" si="44">IFERROR(W92/W93,0)</f>
        <v>0</v>
      </c>
      <c r="X94" s="2">
        <f t="shared" ref="X94:Y94" si="45">IFERROR(X92/X93,0)</f>
        <v>0</v>
      </c>
      <c r="Y94" s="23">
        <f t="shared" si="45"/>
        <v>0</v>
      </c>
    </row>
    <row r="95" spans="1:25" ht="15.75" thickBot="1" x14ac:dyDescent="0.3"/>
    <row r="96" spans="1:25" x14ac:dyDescent="0.25">
      <c r="A96" s="27" t="s">
        <v>92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IFERROR('Model výchozí (MV)'!E98*(Index!K$3/Index!$E$3),0)+Doplněk!E98</f>
        <v>0</v>
      </c>
      <c r="F98" s="83">
        <f>IFERROR('Model výchozí (MV)'!F98*(Index!L$3/Index!$E$3),0)+Doplněk!F98</f>
        <v>0</v>
      </c>
      <c r="G98" s="83">
        <f>IFERROR('Model výchozí (MV)'!G98*(Index!M$3/Index!$E$3),0)+Doplněk!G98</f>
        <v>0</v>
      </c>
      <c r="H98" s="83">
        <f>IFERROR('Model výchozí (MV)'!H98*(Index!N$3/Index!$E$3),0)+Doplněk!H98</f>
        <v>0</v>
      </c>
      <c r="I98" s="83">
        <f>IFERROR('Model výchozí (MV)'!I98*(Index!O$3/Index!$E$3),0)+Doplněk!I98</f>
        <v>0</v>
      </c>
      <c r="J98" s="83">
        <f>IFERROR('Model výchozí (MV)'!J98*(Index!P$3/Index!$E$3),0)+Doplněk!J98</f>
        <v>0</v>
      </c>
      <c r="K98" s="83">
        <f>IFERROR('Model výchozí (MV)'!K98*(Index!Q$3/Index!$E$3),0)+Doplněk!K98</f>
        <v>0</v>
      </c>
      <c r="L98" s="83">
        <f>IFERROR('Model výchozí (MV)'!L98*(Index!R$3/Index!$E$3),0)+Doplněk!L98</f>
        <v>0</v>
      </c>
      <c r="M98" s="83">
        <f>IFERROR('Model výchozí (MV)'!M98*(Index!S$3/Index!$E$3),0)+Doplněk!M98</f>
        <v>0</v>
      </c>
      <c r="N98" s="83">
        <f>IFERROR('Model výchozí (MV)'!N98*(Index!T$3/Index!$E$3),0)+Doplněk!N98</f>
        <v>0</v>
      </c>
      <c r="O98" s="83">
        <f>IFERROR('Model výchozí (MV)'!O98*(Index!U$3/Index!$E$3),0)+Doplněk!O98</f>
        <v>0</v>
      </c>
      <c r="P98" s="83">
        <f>IFERROR('Model výchozí (MV)'!P98*(Index!V$3/Index!$E$3),0)+Doplněk!P98</f>
        <v>0</v>
      </c>
      <c r="Q98" s="83">
        <f>IFERROR('Model výchozí (MV)'!Q98*(Index!W$3/Index!$E$3),0)+Doplněk!Q98</f>
        <v>0</v>
      </c>
      <c r="R98" s="83">
        <f>IFERROR('Model výchozí (MV)'!R98*(Index!X$3/Index!$E$3),0)+Doplněk!R98</f>
        <v>0</v>
      </c>
      <c r="S98" s="91">
        <f>IFERROR('Model výchozí (MV)'!S98*(Index!Y$3/Index!$E$3),0)+Doplněk!S98</f>
        <v>0</v>
      </c>
      <c r="T98" s="82">
        <f t="shared" ref="T98:T124" si="46">SUM(E98:S98)</f>
        <v>0</v>
      </c>
      <c r="U98" s="91">
        <f t="shared" ref="U98:U123" si="47">IFERROR(AVERAGE(E98:S98),0)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tr">
        <f>'Model výchozí (MV)'!D99</f>
        <v>Jiné</v>
      </c>
      <c r="E99" s="92">
        <f>IFERROR('Model výchozí (MV)'!E99*(Index!K$3/Index!$E$3),0)+Doplněk!E99</f>
        <v>0</v>
      </c>
      <c r="F99" s="90">
        <f>IFERROR('Model výchozí (MV)'!F99*(Index!L$3/Index!$E$3),0)+Doplněk!F99</f>
        <v>0</v>
      </c>
      <c r="G99" s="90">
        <f>IFERROR('Model výchozí (MV)'!G99*(Index!M$3/Index!$E$3),0)+Doplněk!G99</f>
        <v>0</v>
      </c>
      <c r="H99" s="90">
        <f>IFERROR('Model výchozí (MV)'!H99*(Index!N$3/Index!$E$3),0)+Doplněk!H99</f>
        <v>0</v>
      </c>
      <c r="I99" s="90">
        <f>IFERROR('Model výchozí (MV)'!I99*(Index!O$3/Index!$E$3),0)+Doplněk!I99</f>
        <v>0</v>
      </c>
      <c r="J99" s="90">
        <f>IFERROR('Model výchozí (MV)'!J99*(Index!P$3/Index!$E$3),0)+Doplněk!J99</f>
        <v>0</v>
      </c>
      <c r="K99" s="90">
        <f>IFERROR('Model výchozí (MV)'!K99*(Index!Q$3/Index!$E$3),0)+Doplněk!K99</f>
        <v>0</v>
      </c>
      <c r="L99" s="90">
        <f>IFERROR('Model výchozí (MV)'!L99*(Index!R$3/Index!$E$3),0)+Doplněk!L99</f>
        <v>0</v>
      </c>
      <c r="M99" s="90">
        <f>IFERROR('Model výchozí (MV)'!M99*(Index!S$3/Index!$E$3),0)+Doplněk!M99</f>
        <v>0</v>
      </c>
      <c r="N99" s="90">
        <f>IFERROR('Model výchozí (MV)'!N99*(Index!T$3/Index!$E$3),0)+Doplněk!N99</f>
        <v>0</v>
      </c>
      <c r="O99" s="90">
        <f>IFERROR('Model výchozí (MV)'!O99*(Index!U$3/Index!$E$3),0)+Doplněk!O99</f>
        <v>0</v>
      </c>
      <c r="P99" s="90">
        <f>IFERROR('Model výchozí (MV)'!P99*(Index!V$3/Index!$E$3),0)+Doplněk!P99</f>
        <v>0</v>
      </c>
      <c r="Q99" s="90">
        <f>IFERROR('Model výchozí (MV)'!Q99*(Index!W$3/Index!$E$3),0)+Doplněk!Q99</f>
        <v>0</v>
      </c>
      <c r="R99" s="90">
        <f>IFERROR('Model výchozí (MV)'!R99*(Index!X$3/Index!$E$3),0)+Doplněk!R99</f>
        <v>0</v>
      </c>
      <c r="S99" s="93">
        <f>IFERROR('Model výchozí (MV)'!S99*(Index!Y$3/Index!$E$3),0)+Doplněk!S99</f>
        <v>0</v>
      </c>
      <c r="T99" s="92">
        <f t="shared" si="46"/>
        <v>0</v>
      </c>
      <c r="U99" s="93">
        <f t="shared" si="47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IFERROR('Model výchozí (MV)'!E100*(Index!K$3/Index!$E$3),0)+Doplněk!E100</f>
        <v>0</v>
      </c>
      <c r="F100" s="90">
        <f>IFERROR('Model výchozí (MV)'!F100*(Index!L$3/Index!$E$3),0)+Doplněk!F100</f>
        <v>0</v>
      </c>
      <c r="G100" s="90">
        <f>IFERROR('Model výchozí (MV)'!G100*(Index!M$3/Index!$E$3),0)+Doplněk!G100</f>
        <v>0</v>
      </c>
      <c r="H100" s="90">
        <f>IFERROR('Model výchozí (MV)'!H100*(Index!N$3/Index!$E$3),0)+Doplněk!H100</f>
        <v>0</v>
      </c>
      <c r="I100" s="90">
        <f>IFERROR('Model výchozí (MV)'!I100*(Index!O$3/Index!$E$3),0)+Doplněk!I100</f>
        <v>0</v>
      </c>
      <c r="J100" s="90">
        <f>IFERROR('Model výchozí (MV)'!J100*(Index!P$3/Index!$E$3),0)+Doplněk!J100</f>
        <v>0</v>
      </c>
      <c r="K100" s="90">
        <f>IFERROR('Model výchozí (MV)'!K100*(Index!Q$3/Index!$E$3),0)+Doplněk!K100</f>
        <v>0</v>
      </c>
      <c r="L100" s="90">
        <f>IFERROR('Model výchozí (MV)'!L100*(Index!R$3/Index!$E$3),0)+Doplněk!L100</f>
        <v>0</v>
      </c>
      <c r="M100" s="90">
        <f>IFERROR('Model výchozí (MV)'!M100*(Index!S$3/Index!$E$3),0)+Doplněk!M100</f>
        <v>0</v>
      </c>
      <c r="N100" s="90">
        <f>IFERROR('Model výchozí (MV)'!N100*(Index!T$3/Index!$E$3),0)+Doplněk!N100</f>
        <v>0</v>
      </c>
      <c r="O100" s="90">
        <f>IFERROR('Model výchozí (MV)'!O100*(Index!U$3/Index!$E$3),0)+Doplněk!O100</f>
        <v>0</v>
      </c>
      <c r="P100" s="90">
        <f>IFERROR('Model výchozí (MV)'!P100*(Index!V$3/Index!$E$3),0)+Doplněk!P100</f>
        <v>0</v>
      </c>
      <c r="Q100" s="90">
        <f>IFERROR('Model výchozí (MV)'!Q100*(Index!W$3/Index!$E$3),0)+Doplněk!Q100</f>
        <v>0</v>
      </c>
      <c r="R100" s="90">
        <f>IFERROR('Model výchozí (MV)'!R100*(Index!X$3/Index!$E$3),0)+Doplněk!R100</f>
        <v>0</v>
      </c>
      <c r="S100" s="93">
        <f>IFERROR('Model výchozí (MV)'!S100*(Index!Y$3/Index!$E$3),0)+Doplněk!S100</f>
        <v>0</v>
      </c>
      <c r="T100" s="92">
        <f t="shared" si="46"/>
        <v>0</v>
      </c>
      <c r="U100" s="93">
        <f t="shared" si="47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IFERROR('Model výchozí (MV)'!E101*(Index!K$3/Index!$E$3),0)+Doplněk!E101</f>
        <v>0</v>
      </c>
      <c r="F101" s="90">
        <f>IFERROR('Model výchozí (MV)'!F101*(Index!L$3/Index!$E$3),0)+Doplněk!F101</f>
        <v>0</v>
      </c>
      <c r="G101" s="90">
        <f>IFERROR('Model výchozí (MV)'!G101*(Index!M$3/Index!$E$3),0)+Doplněk!G101</f>
        <v>0</v>
      </c>
      <c r="H101" s="90">
        <f>IFERROR('Model výchozí (MV)'!H101*(Index!N$3/Index!$E$3),0)+Doplněk!H101</f>
        <v>0</v>
      </c>
      <c r="I101" s="90">
        <f>IFERROR('Model výchozí (MV)'!I101*(Index!O$3/Index!$E$3),0)+Doplněk!I101</f>
        <v>0</v>
      </c>
      <c r="J101" s="90">
        <f>IFERROR('Model výchozí (MV)'!J101*(Index!P$3/Index!$E$3),0)+Doplněk!J101</f>
        <v>0</v>
      </c>
      <c r="K101" s="90">
        <f>IFERROR('Model výchozí (MV)'!K101*(Index!Q$3/Index!$E$3),0)+Doplněk!K101</f>
        <v>0</v>
      </c>
      <c r="L101" s="90">
        <f>IFERROR('Model výchozí (MV)'!L101*(Index!R$3/Index!$E$3),0)+Doplněk!L101</f>
        <v>0</v>
      </c>
      <c r="M101" s="90">
        <f>IFERROR('Model výchozí (MV)'!M101*(Index!S$3/Index!$E$3),0)+Doplněk!M101</f>
        <v>0</v>
      </c>
      <c r="N101" s="90">
        <f>IFERROR('Model výchozí (MV)'!N101*(Index!T$3/Index!$E$3),0)+Doplněk!N101</f>
        <v>0</v>
      </c>
      <c r="O101" s="90">
        <f>IFERROR('Model výchozí (MV)'!O101*(Index!U$3/Index!$E$3),0)+Doplněk!O101</f>
        <v>0</v>
      </c>
      <c r="P101" s="90">
        <f>IFERROR('Model výchozí (MV)'!P101*(Index!V$3/Index!$E$3),0)+Doplněk!P101</f>
        <v>0</v>
      </c>
      <c r="Q101" s="90">
        <f>IFERROR('Model výchozí (MV)'!Q101*(Index!W$3/Index!$E$3),0)+Doplněk!Q101</f>
        <v>0</v>
      </c>
      <c r="R101" s="90">
        <f>IFERROR('Model výchozí (MV)'!R101*(Index!X$3/Index!$E$3),0)+Doplněk!R101</f>
        <v>0</v>
      </c>
      <c r="S101" s="93">
        <f>IFERROR('Model výchozí (MV)'!S101*(Index!Y$3/Index!$E$3),0)+Doplněk!S101</f>
        <v>0</v>
      </c>
      <c r="T101" s="92">
        <f t="shared" si="46"/>
        <v>0</v>
      </c>
      <c r="U101" s="93">
        <f t="shared" si="47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IFERROR('Model výchozí (MV)'!E102*(Index!K$3/Index!$E$3),0)+Doplněk!E102</f>
        <v>0</v>
      </c>
      <c r="F102" s="90">
        <f>IFERROR('Model výchozí (MV)'!F102*(Index!L$3/Index!$E$3),0)+Doplněk!F102</f>
        <v>0</v>
      </c>
      <c r="G102" s="90">
        <f>IFERROR('Model výchozí (MV)'!G102*(Index!M$3/Index!$E$3),0)+Doplněk!G102</f>
        <v>0</v>
      </c>
      <c r="H102" s="90">
        <f>IFERROR('Model výchozí (MV)'!H102*(Index!N$3/Index!$E$3),0)+Doplněk!H102</f>
        <v>0</v>
      </c>
      <c r="I102" s="90">
        <f>IFERROR('Model výchozí (MV)'!I102*(Index!O$3/Index!$E$3),0)+Doplněk!I102</f>
        <v>0</v>
      </c>
      <c r="J102" s="90">
        <f>IFERROR('Model výchozí (MV)'!J102*(Index!P$3/Index!$E$3),0)+Doplněk!J102</f>
        <v>0</v>
      </c>
      <c r="K102" s="90">
        <f>IFERROR('Model výchozí (MV)'!K102*(Index!Q$3/Index!$E$3),0)+Doplněk!K102</f>
        <v>0</v>
      </c>
      <c r="L102" s="90">
        <f>IFERROR('Model výchozí (MV)'!L102*(Index!R$3/Index!$E$3),0)+Doplněk!L102</f>
        <v>0</v>
      </c>
      <c r="M102" s="90">
        <f>IFERROR('Model výchozí (MV)'!M102*(Index!S$3/Index!$E$3),0)+Doplněk!M102</f>
        <v>0</v>
      </c>
      <c r="N102" s="90">
        <f>IFERROR('Model výchozí (MV)'!N102*(Index!T$3/Index!$E$3),0)+Doplněk!N102</f>
        <v>0</v>
      </c>
      <c r="O102" s="90">
        <f>IFERROR('Model výchozí (MV)'!O102*(Index!U$3/Index!$E$3),0)+Doplněk!O102</f>
        <v>0</v>
      </c>
      <c r="P102" s="90">
        <f>IFERROR('Model výchozí (MV)'!P102*(Index!V$3/Index!$E$3),0)+Doplněk!P102</f>
        <v>0</v>
      </c>
      <c r="Q102" s="90">
        <f>IFERROR('Model výchozí (MV)'!Q102*(Index!W$3/Index!$E$3),0)+Doplněk!Q102</f>
        <v>0</v>
      </c>
      <c r="R102" s="90">
        <f>IFERROR('Model výchozí (MV)'!R102*(Index!X$3/Index!$E$3),0)+Doplněk!R102</f>
        <v>0</v>
      </c>
      <c r="S102" s="93">
        <f>IFERROR('Model výchozí (MV)'!S102*(Index!Y$3/Index!$E$3),0)+Doplněk!S102</f>
        <v>0</v>
      </c>
      <c r="T102" s="92">
        <f t="shared" si="46"/>
        <v>0</v>
      </c>
      <c r="U102" s="93">
        <f t="shared" si="47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IFERROR('Model výchozí (MV)'!E103*(Index!K$3/Index!$E$3),0)+Doplněk!E103</f>
        <v>0</v>
      </c>
      <c r="F103" s="90">
        <f>IFERROR('Model výchozí (MV)'!F103*(Index!L$3/Index!$E$3),0)+Doplněk!F103</f>
        <v>0</v>
      </c>
      <c r="G103" s="90">
        <f>IFERROR('Model výchozí (MV)'!G103*(Index!M$3/Index!$E$3),0)+Doplněk!G103</f>
        <v>0</v>
      </c>
      <c r="H103" s="90">
        <f>IFERROR('Model výchozí (MV)'!H103*(Index!N$3/Index!$E$3),0)+Doplněk!H103</f>
        <v>0</v>
      </c>
      <c r="I103" s="90">
        <f>IFERROR('Model výchozí (MV)'!I103*(Index!O$3/Index!$E$3),0)+Doplněk!I103</f>
        <v>0</v>
      </c>
      <c r="J103" s="90">
        <f>IFERROR('Model výchozí (MV)'!J103*(Index!P$3/Index!$E$3),0)+Doplněk!J103</f>
        <v>0</v>
      </c>
      <c r="K103" s="90">
        <f>IFERROR('Model výchozí (MV)'!K103*(Index!Q$3/Index!$E$3),0)+Doplněk!K103</f>
        <v>0</v>
      </c>
      <c r="L103" s="90">
        <f>IFERROR('Model výchozí (MV)'!L103*(Index!R$3/Index!$E$3),0)+Doplněk!L103</f>
        <v>0</v>
      </c>
      <c r="M103" s="90">
        <f>IFERROR('Model výchozí (MV)'!M103*(Index!S$3/Index!$E$3),0)+Doplněk!M103</f>
        <v>0</v>
      </c>
      <c r="N103" s="90">
        <f>IFERROR('Model výchozí (MV)'!N103*(Index!T$3/Index!$E$3),0)+Doplněk!N103</f>
        <v>0</v>
      </c>
      <c r="O103" s="90">
        <f>IFERROR('Model výchozí (MV)'!O103*(Index!U$3/Index!$E$3),0)+Doplněk!O103</f>
        <v>0</v>
      </c>
      <c r="P103" s="90">
        <f>IFERROR('Model výchozí (MV)'!P103*(Index!V$3/Index!$E$3),0)+Doplněk!P103</f>
        <v>0</v>
      </c>
      <c r="Q103" s="90">
        <f>IFERROR('Model výchozí (MV)'!Q103*(Index!W$3/Index!$E$3),0)+Doplněk!Q103</f>
        <v>0</v>
      </c>
      <c r="R103" s="90">
        <f>IFERROR('Model výchozí (MV)'!R103*(Index!X$3/Index!$E$3),0)+Doplněk!R103</f>
        <v>0</v>
      </c>
      <c r="S103" s="93">
        <f>IFERROR('Model výchozí (MV)'!S103*(Index!Y$3/Index!$E$3),0)+Doplněk!S103</f>
        <v>0</v>
      </c>
      <c r="T103" s="92">
        <f t="shared" si="46"/>
        <v>0</v>
      </c>
      <c r="U103" s="93">
        <f t="shared" si="47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IFERROR('Model výchozí (MV)'!E104*(Index!K$3/Index!$E$3),0)+Doplněk!E104</f>
        <v>0</v>
      </c>
      <c r="F104" s="90">
        <f>IFERROR('Model výchozí (MV)'!F104*(Index!L$3/Index!$E$3),0)+Doplněk!F104</f>
        <v>0</v>
      </c>
      <c r="G104" s="90">
        <f>IFERROR('Model výchozí (MV)'!G104*(Index!M$3/Index!$E$3),0)+Doplněk!G104</f>
        <v>0</v>
      </c>
      <c r="H104" s="90">
        <f>IFERROR('Model výchozí (MV)'!H104*(Index!N$3/Index!$E$3),0)+Doplněk!H104</f>
        <v>0</v>
      </c>
      <c r="I104" s="90">
        <f>IFERROR('Model výchozí (MV)'!I104*(Index!O$3/Index!$E$3),0)+Doplněk!I104</f>
        <v>0</v>
      </c>
      <c r="J104" s="90">
        <f>IFERROR('Model výchozí (MV)'!J104*(Index!P$3/Index!$E$3),0)+Doplněk!J104</f>
        <v>0</v>
      </c>
      <c r="K104" s="90">
        <f>IFERROR('Model výchozí (MV)'!K104*(Index!Q$3/Index!$E$3),0)+Doplněk!K104</f>
        <v>0</v>
      </c>
      <c r="L104" s="90">
        <f>IFERROR('Model výchozí (MV)'!L104*(Index!R$3/Index!$E$3),0)+Doplněk!L104</f>
        <v>0</v>
      </c>
      <c r="M104" s="90">
        <f>IFERROR('Model výchozí (MV)'!M104*(Index!S$3/Index!$E$3),0)+Doplněk!M104</f>
        <v>0</v>
      </c>
      <c r="N104" s="90">
        <f>IFERROR('Model výchozí (MV)'!N104*(Index!T$3/Index!$E$3),0)+Doplněk!N104</f>
        <v>0</v>
      </c>
      <c r="O104" s="90">
        <f>IFERROR('Model výchozí (MV)'!O104*(Index!U$3/Index!$E$3),0)+Doplněk!O104</f>
        <v>0</v>
      </c>
      <c r="P104" s="90">
        <f>IFERROR('Model výchozí (MV)'!P104*(Index!V$3/Index!$E$3),0)+Doplněk!P104</f>
        <v>0</v>
      </c>
      <c r="Q104" s="90">
        <f>IFERROR('Model výchozí (MV)'!Q104*(Index!W$3/Index!$E$3),0)+Doplněk!Q104</f>
        <v>0</v>
      </c>
      <c r="R104" s="90">
        <f>IFERROR('Model výchozí (MV)'!R104*(Index!X$3/Index!$E$3),0)+Doplněk!R104</f>
        <v>0</v>
      </c>
      <c r="S104" s="93">
        <f>IFERROR('Model výchozí (MV)'!S104*(Index!Y$3/Index!$E$3),0)+Doplněk!S104</f>
        <v>0</v>
      </c>
      <c r="T104" s="92">
        <f t="shared" si="46"/>
        <v>0</v>
      </c>
      <c r="U104" s="93">
        <f t="shared" si="47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IFERROR('Model výchozí (MV)'!E105*(Index!K$3/Index!$E$3),0)+Doplněk!E105</f>
        <v>0</v>
      </c>
      <c r="F105" s="90">
        <f>IFERROR('Model výchozí (MV)'!F105*(Index!L$3/Index!$E$3),0)+Doplněk!F105</f>
        <v>0</v>
      </c>
      <c r="G105" s="90">
        <f>IFERROR('Model výchozí (MV)'!G105*(Index!M$3/Index!$E$3),0)+Doplněk!G105</f>
        <v>0</v>
      </c>
      <c r="H105" s="90">
        <f>IFERROR('Model výchozí (MV)'!H105*(Index!N$3/Index!$E$3),0)+Doplněk!H105</f>
        <v>0</v>
      </c>
      <c r="I105" s="90">
        <f>IFERROR('Model výchozí (MV)'!I105*(Index!O$3/Index!$E$3),0)+Doplněk!I105</f>
        <v>0</v>
      </c>
      <c r="J105" s="90">
        <f>IFERROR('Model výchozí (MV)'!J105*(Index!P$3/Index!$E$3),0)+Doplněk!J105</f>
        <v>0</v>
      </c>
      <c r="K105" s="90">
        <f>IFERROR('Model výchozí (MV)'!K105*(Index!Q$3/Index!$E$3),0)+Doplněk!K105</f>
        <v>0</v>
      </c>
      <c r="L105" s="90">
        <f>IFERROR('Model výchozí (MV)'!L105*(Index!R$3/Index!$E$3),0)+Doplněk!L105</f>
        <v>0</v>
      </c>
      <c r="M105" s="90">
        <f>IFERROR('Model výchozí (MV)'!M105*(Index!S$3/Index!$E$3),0)+Doplněk!M105</f>
        <v>0</v>
      </c>
      <c r="N105" s="90">
        <f>IFERROR('Model výchozí (MV)'!N105*(Index!T$3/Index!$E$3),0)+Doplněk!N105</f>
        <v>0</v>
      </c>
      <c r="O105" s="90">
        <f>IFERROR('Model výchozí (MV)'!O105*(Index!U$3/Index!$E$3),0)+Doplněk!O105</f>
        <v>0</v>
      </c>
      <c r="P105" s="90">
        <f>IFERROR('Model výchozí (MV)'!P105*(Index!V$3/Index!$E$3),0)+Doplněk!P105</f>
        <v>0</v>
      </c>
      <c r="Q105" s="90">
        <f>IFERROR('Model výchozí (MV)'!Q105*(Index!W$3/Index!$E$3),0)+Doplněk!Q105</f>
        <v>0</v>
      </c>
      <c r="R105" s="90">
        <f>IFERROR('Model výchozí (MV)'!R105*(Index!X$3/Index!$E$3),0)+Doplněk!R105</f>
        <v>0</v>
      </c>
      <c r="S105" s="93">
        <f>IFERROR('Model výchozí (MV)'!S105*(Index!Y$3/Index!$E$3),0)+Doplněk!S105</f>
        <v>0</v>
      </c>
      <c r="T105" s="92">
        <f t="shared" si="46"/>
        <v>0</v>
      </c>
      <c r="U105" s="93">
        <f t="shared" si="47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IFERROR('Model výchozí (MV)'!E106*(Index!K$3/Index!$E$3),0)+Doplněk!E106</f>
        <v>0</v>
      </c>
      <c r="F106" s="90">
        <f>IFERROR('Model výchozí (MV)'!F106*(Index!L$3/Index!$E$3),0)+Doplněk!F106</f>
        <v>0</v>
      </c>
      <c r="G106" s="90">
        <f>IFERROR('Model výchozí (MV)'!G106*(Index!M$3/Index!$E$3),0)+Doplněk!G106</f>
        <v>0</v>
      </c>
      <c r="H106" s="90">
        <f>IFERROR('Model výchozí (MV)'!H106*(Index!N$3/Index!$E$3),0)+Doplněk!H106</f>
        <v>0</v>
      </c>
      <c r="I106" s="90">
        <f>IFERROR('Model výchozí (MV)'!I106*(Index!O$3/Index!$E$3),0)+Doplněk!I106</f>
        <v>0</v>
      </c>
      <c r="J106" s="90">
        <f>IFERROR('Model výchozí (MV)'!J106*(Index!P$3/Index!$E$3),0)+Doplněk!J106</f>
        <v>0</v>
      </c>
      <c r="K106" s="90">
        <f>IFERROR('Model výchozí (MV)'!K106*(Index!Q$3/Index!$E$3),0)+Doplněk!K106</f>
        <v>0</v>
      </c>
      <c r="L106" s="90">
        <f>IFERROR('Model výchozí (MV)'!L106*(Index!R$3/Index!$E$3),0)+Doplněk!L106</f>
        <v>0</v>
      </c>
      <c r="M106" s="90">
        <f>IFERROR('Model výchozí (MV)'!M106*(Index!S$3/Index!$E$3),0)+Doplněk!M106</f>
        <v>0</v>
      </c>
      <c r="N106" s="90">
        <f>IFERROR('Model výchozí (MV)'!N106*(Index!T$3/Index!$E$3),0)+Doplněk!N106</f>
        <v>0</v>
      </c>
      <c r="O106" s="90">
        <f>IFERROR('Model výchozí (MV)'!O106*(Index!U$3/Index!$E$3),0)+Doplněk!O106</f>
        <v>0</v>
      </c>
      <c r="P106" s="90">
        <f>IFERROR('Model výchozí (MV)'!P106*(Index!V$3/Index!$E$3),0)+Doplněk!P106</f>
        <v>0</v>
      </c>
      <c r="Q106" s="90">
        <f>IFERROR('Model výchozí (MV)'!Q106*(Index!W$3/Index!$E$3),0)+Doplněk!Q106</f>
        <v>0</v>
      </c>
      <c r="R106" s="90">
        <f>IFERROR('Model výchozí (MV)'!R106*(Index!X$3/Index!$E$3),0)+Doplněk!R106</f>
        <v>0</v>
      </c>
      <c r="S106" s="93">
        <f>IFERROR('Model výchozí (MV)'!S106*(Index!Y$3/Index!$E$3),0)+Doplněk!S106</f>
        <v>0</v>
      </c>
      <c r="T106" s="92">
        <f t="shared" si="46"/>
        <v>0</v>
      </c>
      <c r="U106" s="93">
        <f t="shared" si="47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IFERROR('Model výchozí (MV)'!E107*(Index!K$3/Index!$E$3),0)+Doplněk!E107</f>
        <v>0</v>
      </c>
      <c r="F107" s="90">
        <f>IFERROR('Model výchozí (MV)'!F107*(Index!L$3/Index!$E$3),0)+Doplněk!F107</f>
        <v>0</v>
      </c>
      <c r="G107" s="90">
        <f>IFERROR('Model výchozí (MV)'!G107*(Index!M$3/Index!$E$3),0)+Doplněk!G107</f>
        <v>0</v>
      </c>
      <c r="H107" s="90">
        <f>IFERROR('Model výchozí (MV)'!H107*(Index!N$3/Index!$E$3),0)+Doplněk!H107</f>
        <v>0</v>
      </c>
      <c r="I107" s="90">
        <f>IFERROR('Model výchozí (MV)'!I107*(Index!O$3/Index!$E$3),0)+Doplněk!I107</f>
        <v>0</v>
      </c>
      <c r="J107" s="90">
        <f>IFERROR('Model výchozí (MV)'!J107*(Index!P$3/Index!$E$3),0)+Doplněk!J107</f>
        <v>0</v>
      </c>
      <c r="K107" s="90">
        <f>IFERROR('Model výchozí (MV)'!K107*(Index!Q$3/Index!$E$3),0)+Doplněk!K107</f>
        <v>0</v>
      </c>
      <c r="L107" s="90">
        <f>IFERROR('Model výchozí (MV)'!L107*(Index!R$3/Index!$E$3),0)+Doplněk!L107</f>
        <v>0</v>
      </c>
      <c r="M107" s="90">
        <f>IFERROR('Model výchozí (MV)'!M107*(Index!S$3/Index!$E$3),0)+Doplněk!M107</f>
        <v>0</v>
      </c>
      <c r="N107" s="90">
        <f>IFERROR('Model výchozí (MV)'!N107*(Index!T$3/Index!$E$3),0)+Doplněk!N107</f>
        <v>0</v>
      </c>
      <c r="O107" s="90">
        <f>IFERROR('Model výchozí (MV)'!O107*(Index!U$3/Index!$E$3),0)+Doplněk!O107</f>
        <v>0</v>
      </c>
      <c r="P107" s="90">
        <f>IFERROR('Model výchozí (MV)'!P107*(Index!V$3/Index!$E$3),0)+Doplněk!P107</f>
        <v>0</v>
      </c>
      <c r="Q107" s="90">
        <f>IFERROR('Model výchozí (MV)'!Q107*(Index!W$3/Index!$E$3),0)+Doplněk!Q107</f>
        <v>0</v>
      </c>
      <c r="R107" s="90">
        <f>IFERROR('Model výchozí (MV)'!R107*(Index!X$3/Index!$E$3),0)+Doplněk!R107</f>
        <v>0</v>
      </c>
      <c r="S107" s="93">
        <f>IFERROR('Model výchozí (MV)'!S107*(Index!Y$3/Index!$E$3),0)+Doplněk!S107</f>
        <v>0</v>
      </c>
      <c r="T107" s="92">
        <f t="shared" si="46"/>
        <v>0</v>
      </c>
      <c r="U107" s="93">
        <f t="shared" si="47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IFERROR('Model výchozí (MV)'!E108*(Index!K$3/Index!$E$3),0)+Doplněk!E108</f>
        <v>0</v>
      </c>
      <c r="F108" s="90">
        <f>IFERROR('Model výchozí (MV)'!F108*(Index!L$3/Index!$E$3),0)+Doplněk!F108</f>
        <v>0</v>
      </c>
      <c r="G108" s="90">
        <f>IFERROR('Model výchozí (MV)'!G108*(Index!M$3/Index!$E$3),0)+Doplněk!G108</f>
        <v>0</v>
      </c>
      <c r="H108" s="90">
        <f>IFERROR('Model výchozí (MV)'!H108*(Index!N$3/Index!$E$3),0)+Doplněk!H108</f>
        <v>0</v>
      </c>
      <c r="I108" s="90">
        <f>IFERROR('Model výchozí (MV)'!I108*(Index!O$3/Index!$E$3),0)+Doplněk!I108</f>
        <v>0</v>
      </c>
      <c r="J108" s="90">
        <f>IFERROR('Model výchozí (MV)'!J108*(Index!P$3/Index!$E$3),0)+Doplněk!J108</f>
        <v>0</v>
      </c>
      <c r="K108" s="90">
        <f>IFERROR('Model výchozí (MV)'!K108*(Index!Q$3/Index!$E$3),0)+Doplněk!K108</f>
        <v>0</v>
      </c>
      <c r="L108" s="90">
        <f>IFERROR('Model výchozí (MV)'!L108*(Index!R$3/Index!$E$3),0)+Doplněk!L108</f>
        <v>0</v>
      </c>
      <c r="M108" s="90">
        <f>IFERROR('Model výchozí (MV)'!M108*(Index!S$3/Index!$E$3),0)+Doplněk!M108</f>
        <v>0</v>
      </c>
      <c r="N108" s="90">
        <f>IFERROR('Model výchozí (MV)'!N108*(Index!T$3/Index!$E$3),0)+Doplněk!N108</f>
        <v>0</v>
      </c>
      <c r="O108" s="90">
        <f>IFERROR('Model výchozí (MV)'!O108*(Index!U$3/Index!$E$3),0)+Doplněk!O108</f>
        <v>0</v>
      </c>
      <c r="P108" s="90">
        <f>IFERROR('Model výchozí (MV)'!P108*(Index!V$3/Index!$E$3),0)+Doplněk!P108</f>
        <v>0</v>
      </c>
      <c r="Q108" s="90">
        <f>IFERROR('Model výchozí (MV)'!Q108*(Index!W$3/Index!$E$3),0)+Doplněk!Q108</f>
        <v>0</v>
      </c>
      <c r="R108" s="90">
        <f>IFERROR('Model výchozí (MV)'!R108*(Index!X$3/Index!$E$3),0)+Doplněk!R108</f>
        <v>0</v>
      </c>
      <c r="S108" s="93">
        <f>IFERROR('Model výchozí (MV)'!S108*(Index!Y$3/Index!$E$3),0)+Doplněk!S108</f>
        <v>0</v>
      </c>
      <c r="T108" s="92">
        <f t="shared" si="46"/>
        <v>0</v>
      </c>
      <c r="U108" s="93">
        <f t="shared" si="47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IFERROR('Model výchozí (MV)'!E109*(Index!K$3/Index!$E$3),0)+Doplněk!E109</f>
        <v>0</v>
      </c>
      <c r="F109" s="90">
        <f>IFERROR('Model výchozí (MV)'!F109*(Index!L$3/Index!$E$3),0)+Doplněk!F109</f>
        <v>0</v>
      </c>
      <c r="G109" s="90">
        <f>IFERROR('Model výchozí (MV)'!G109*(Index!M$3/Index!$E$3),0)+Doplněk!G109</f>
        <v>0</v>
      </c>
      <c r="H109" s="90">
        <f>IFERROR('Model výchozí (MV)'!H109*(Index!N$3/Index!$E$3),0)+Doplněk!H109</f>
        <v>0</v>
      </c>
      <c r="I109" s="90">
        <f>IFERROR('Model výchozí (MV)'!I109*(Index!O$3/Index!$E$3),0)+Doplněk!I109</f>
        <v>0</v>
      </c>
      <c r="J109" s="90">
        <f>IFERROR('Model výchozí (MV)'!J109*(Index!P$3/Index!$E$3),0)+Doplněk!J109</f>
        <v>0</v>
      </c>
      <c r="K109" s="90">
        <f>IFERROR('Model výchozí (MV)'!K109*(Index!Q$3/Index!$E$3),0)+Doplněk!K109</f>
        <v>0</v>
      </c>
      <c r="L109" s="90">
        <f>IFERROR('Model výchozí (MV)'!L109*(Index!R$3/Index!$E$3),0)+Doplněk!L109</f>
        <v>0</v>
      </c>
      <c r="M109" s="90">
        <f>IFERROR('Model výchozí (MV)'!M109*(Index!S$3/Index!$E$3),0)+Doplněk!M109</f>
        <v>0</v>
      </c>
      <c r="N109" s="90">
        <f>IFERROR('Model výchozí (MV)'!N109*(Index!T$3/Index!$E$3),0)+Doplněk!N109</f>
        <v>0</v>
      </c>
      <c r="O109" s="90">
        <f>IFERROR('Model výchozí (MV)'!O109*(Index!U$3/Index!$E$3),0)+Doplněk!O109</f>
        <v>0</v>
      </c>
      <c r="P109" s="90">
        <f>IFERROR('Model výchozí (MV)'!P109*(Index!V$3/Index!$E$3),0)+Doplněk!P109</f>
        <v>0</v>
      </c>
      <c r="Q109" s="90">
        <f>IFERROR('Model výchozí (MV)'!Q109*(Index!W$3/Index!$E$3),0)+Doplněk!Q109</f>
        <v>0</v>
      </c>
      <c r="R109" s="90">
        <f>IFERROR('Model výchozí (MV)'!R109*(Index!X$3/Index!$E$3),0)+Doplněk!R109</f>
        <v>0</v>
      </c>
      <c r="S109" s="93">
        <f>IFERROR('Model výchozí (MV)'!S109*(Index!Y$3/Index!$E$3),0)+Doplněk!S109</f>
        <v>0</v>
      </c>
      <c r="T109" s="92">
        <f t="shared" si="46"/>
        <v>0</v>
      </c>
      <c r="U109" s="93">
        <f t="shared" si="47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IFERROR('Model výchozí (MV)'!E110*(Index!K$3/Index!$E$3),0)+Doplněk!E110</f>
        <v>0</v>
      </c>
      <c r="F110" s="90">
        <f>IFERROR('Model výchozí (MV)'!F110*(Index!L$3/Index!$E$3),0)+Doplněk!F110</f>
        <v>0</v>
      </c>
      <c r="G110" s="90">
        <f>IFERROR('Model výchozí (MV)'!G110*(Index!M$3/Index!$E$3),0)+Doplněk!G110</f>
        <v>0</v>
      </c>
      <c r="H110" s="90">
        <f>IFERROR('Model výchozí (MV)'!H110*(Index!N$3/Index!$E$3),0)+Doplněk!H110</f>
        <v>0</v>
      </c>
      <c r="I110" s="90">
        <f>IFERROR('Model výchozí (MV)'!I110*(Index!O$3/Index!$E$3),0)+Doplněk!I110</f>
        <v>0</v>
      </c>
      <c r="J110" s="90">
        <f>IFERROR('Model výchozí (MV)'!J110*(Index!P$3/Index!$E$3),0)+Doplněk!J110</f>
        <v>0</v>
      </c>
      <c r="K110" s="90">
        <f>IFERROR('Model výchozí (MV)'!K110*(Index!Q$3/Index!$E$3),0)+Doplněk!K110</f>
        <v>0</v>
      </c>
      <c r="L110" s="90">
        <f>IFERROR('Model výchozí (MV)'!L110*(Index!R$3/Index!$E$3),0)+Doplněk!L110</f>
        <v>0</v>
      </c>
      <c r="M110" s="90">
        <f>IFERROR('Model výchozí (MV)'!M110*(Index!S$3/Index!$E$3),0)+Doplněk!M110</f>
        <v>0</v>
      </c>
      <c r="N110" s="90">
        <f>IFERROR('Model výchozí (MV)'!N110*(Index!T$3/Index!$E$3),0)+Doplněk!N110</f>
        <v>0</v>
      </c>
      <c r="O110" s="90">
        <f>IFERROR('Model výchozí (MV)'!O110*(Index!U$3/Index!$E$3),0)+Doplněk!O110</f>
        <v>0</v>
      </c>
      <c r="P110" s="90">
        <f>IFERROR('Model výchozí (MV)'!P110*(Index!V$3/Index!$E$3),0)+Doplněk!P110</f>
        <v>0</v>
      </c>
      <c r="Q110" s="90">
        <f>IFERROR('Model výchozí (MV)'!Q110*(Index!W$3/Index!$E$3),0)+Doplněk!Q110</f>
        <v>0</v>
      </c>
      <c r="R110" s="90">
        <f>IFERROR('Model výchozí (MV)'!R110*(Index!X$3/Index!$E$3),0)+Doplněk!R110</f>
        <v>0</v>
      </c>
      <c r="S110" s="93">
        <f>IFERROR('Model výchozí (MV)'!S110*(Index!Y$3/Index!$E$3),0)+Doplněk!S110</f>
        <v>0</v>
      </c>
      <c r="T110" s="92">
        <f t="shared" si="46"/>
        <v>0</v>
      </c>
      <c r="U110" s="93">
        <f t="shared" si="47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IFERROR('Model výchozí (MV)'!E111*(Index!K$3/Index!$E$3),0)+Doplněk!E111</f>
        <v>0</v>
      </c>
      <c r="F111" s="90">
        <f>IFERROR('Model výchozí (MV)'!F111*(Index!L$3/Index!$E$3),0)+Doplněk!F111</f>
        <v>0</v>
      </c>
      <c r="G111" s="90">
        <f>IFERROR('Model výchozí (MV)'!G111*(Index!M$3/Index!$E$3),0)+Doplněk!G111</f>
        <v>0</v>
      </c>
      <c r="H111" s="90">
        <f>IFERROR('Model výchozí (MV)'!H111*(Index!N$3/Index!$E$3),0)+Doplněk!H111</f>
        <v>0</v>
      </c>
      <c r="I111" s="90">
        <f>IFERROR('Model výchozí (MV)'!I111*(Index!O$3/Index!$E$3),0)+Doplněk!I111</f>
        <v>0</v>
      </c>
      <c r="J111" s="90">
        <f>IFERROR('Model výchozí (MV)'!J111*(Index!P$3/Index!$E$3),0)+Doplněk!J111</f>
        <v>0</v>
      </c>
      <c r="K111" s="90">
        <f>IFERROR('Model výchozí (MV)'!K111*(Index!Q$3/Index!$E$3),0)+Doplněk!K111</f>
        <v>0</v>
      </c>
      <c r="L111" s="90">
        <f>IFERROR('Model výchozí (MV)'!L111*(Index!R$3/Index!$E$3),0)+Doplněk!L111</f>
        <v>0</v>
      </c>
      <c r="M111" s="90">
        <f>IFERROR('Model výchozí (MV)'!M111*(Index!S$3/Index!$E$3),0)+Doplněk!M111</f>
        <v>0</v>
      </c>
      <c r="N111" s="90">
        <f>IFERROR('Model výchozí (MV)'!N111*(Index!T$3/Index!$E$3),0)+Doplněk!N111</f>
        <v>0</v>
      </c>
      <c r="O111" s="90">
        <f>IFERROR('Model výchozí (MV)'!O111*(Index!U$3/Index!$E$3),0)+Doplněk!O111</f>
        <v>0</v>
      </c>
      <c r="P111" s="90">
        <f>IFERROR('Model výchozí (MV)'!P111*(Index!V$3/Index!$E$3),0)+Doplněk!P111</f>
        <v>0</v>
      </c>
      <c r="Q111" s="90">
        <f>IFERROR('Model výchozí (MV)'!Q111*(Index!W$3/Index!$E$3),0)+Doplněk!Q111</f>
        <v>0</v>
      </c>
      <c r="R111" s="90">
        <f>IFERROR('Model výchozí (MV)'!R111*(Index!X$3/Index!$E$3),0)+Doplněk!R111</f>
        <v>0</v>
      </c>
      <c r="S111" s="93">
        <f>IFERROR('Model výchozí (MV)'!S111*(Index!Y$3/Index!$E$3),0)+Doplněk!S111</f>
        <v>0</v>
      </c>
      <c r="T111" s="92">
        <f t="shared" si="46"/>
        <v>0</v>
      </c>
      <c r="U111" s="93">
        <f t="shared" si="47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IFERROR('Model výchozí (MV)'!E112*(Index!K$3/Index!$E$3),0)+Doplněk!E112</f>
        <v>0</v>
      </c>
      <c r="F112" s="90">
        <f>IFERROR('Model výchozí (MV)'!F112*(Index!L$3/Index!$E$3),0)+Doplněk!F112</f>
        <v>0</v>
      </c>
      <c r="G112" s="90">
        <f>IFERROR('Model výchozí (MV)'!G112*(Index!M$3/Index!$E$3),0)+Doplněk!G112</f>
        <v>0</v>
      </c>
      <c r="H112" s="90">
        <f>IFERROR('Model výchozí (MV)'!H112*(Index!N$3/Index!$E$3),0)+Doplněk!H112</f>
        <v>0</v>
      </c>
      <c r="I112" s="90">
        <f>IFERROR('Model výchozí (MV)'!I112*(Index!O$3/Index!$E$3),0)+Doplněk!I112</f>
        <v>0</v>
      </c>
      <c r="J112" s="90">
        <f>IFERROR('Model výchozí (MV)'!J112*(Index!P$3/Index!$E$3),0)+Doplněk!J112</f>
        <v>0</v>
      </c>
      <c r="K112" s="90">
        <f>IFERROR('Model výchozí (MV)'!K112*(Index!Q$3/Index!$E$3),0)+Doplněk!K112</f>
        <v>0</v>
      </c>
      <c r="L112" s="90">
        <f>IFERROR('Model výchozí (MV)'!L112*(Index!R$3/Index!$E$3),0)+Doplněk!L112</f>
        <v>0</v>
      </c>
      <c r="M112" s="90">
        <f>IFERROR('Model výchozí (MV)'!M112*(Index!S$3/Index!$E$3),0)+Doplněk!M112</f>
        <v>0</v>
      </c>
      <c r="N112" s="90">
        <f>IFERROR('Model výchozí (MV)'!N112*(Index!T$3/Index!$E$3),0)+Doplněk!N112</f>
        <v>0</v>
      </c>
      <c r="O112" s="90">
        <f>IFERROR('Model výchozí (MV)'!O112*(Index!U$3/Index!$E$3),0)+Doplněk!O112</f>
        <v>0</v>
      </c>
      <c r="P112" s="90">
        <f>IFERROR('Model výchozí (MV)'!P112*(Index!V$3/Index!$E$3),0)+Doplněk!P112</f>
        <v>0</v>
      </c>
      <c r="Q112" s="90">
        <f>IFERROR('Model výchozí (MV)'!Q112*(Index!W$3/Index!$E$3),0)+Doplněk!Q112</f>
        <v>0</v>
      </c>
      <c r="R112" s="90">
        <f>IFERROR('Model výchozí (MV)'!R112*(Index!X$3/Index!$E$3),0)+Doplněk!R112</f>
        <v>0</v>
      </c>
      <c r="S112" s="93">
        <f>IFERROR('Model výchozí (MV)'!S112*(Index!Y$3/Index!$E$3),0)+Doplněk!S112</f>
        <v>0</v>
      </c>
      <c r="T112" s="92">
        <f t="shared" si="46"/>
        <v>0</v>
      </c>
      <c r="U112" s="93">
        <f t="shared" si="47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IFERROR('Model výchozí (MV)'!E113*(Index!K$3/Index!$E$3),0)+Doplněk!E113</f>
        <v>0</v>
      </c>
      <c r="F113" s="90">
        <f>IFERROR('Model výchozí (MV)'!F113*(Index!L$3/Index!$E$3),0)+Doplněk!F113</f>
        <v>0</v>
      </c>
      <c r="G113" s="90">
        <f>IFERROR('Model výchozí (MV)'!G113*(Index!M$3/Index!$E$3),0)+Doplněk!G113</f>
        <v>0</v>
      </c>
      <c r="H113" s="90">
        <f>IFERROR('Model výchozí (MV)'!H113*(Index!N$3/Index!$E$3),0)+Doplněk!H113</f>
        <v>0</v>
      </c>
      <c r="I113" s="90">
        <f>IFERROR('Model výchozí (MV)'!I113*(Index!O$3/Index!$E$3),0)+Doplněk!I113</f>
        <v>0</v>
      </c>
      <c r="J113" s="90">
        <f>IFERROR('Model výchozí (MV)'!J113*(Index!P$3/Index!$E$3),0)+Doplněk!J113</f>
        <v>0</v>
      </c>
      <c r="K113" s="90">
        <f>IFERROR('Model výchozí (MV)'!K113*(Index!Q$3/Index!$E$3),0)+Doplněk!K113</f>
        <v>0</v>
      </c>
      <c r="L113" s="90">
        <f>IFERROR('Model výchozí (MV)'!L113*(Index!R$3/Index!$E$3),0)+Doplněk!L113</f>
        <v>0</v>
      </c>
      <c r="M113" s="90">
        <f>IFERROR('Model výchozí (MV)'!M113*(Index!S$3/Index!$E$3),0)+Doplněk!M113</f>
        <v>0</v>
      </c>
      <c r="N113" s="90">
        <f>IFERROR('Model výchozí (MV)'!N113*(Index!T$3/Index!$E$3),0)+Doplněk!N113</f>
        <v>0</v>
      </c>
      <c r="O113" s="90">
        <f>IFERROR('Model výchozí (MV)'!O113*(Index!U$3/Index!$E$3),0)+Doplněk!O113</f>
        <v>0</v>
      </c>
      <c r="P113" s="90">
        <f>IFERROR('Model výchozí (MV)'!P113*(Index!V$3/Index!$E$3),0)+Doplněk!P113</f>
        <v>0</v>
      </c>
      <c r="Q113" s="90">
        <f>IFERROR('Model výchozí (MV)'!Q113*(Index!W$3/Index!$E$3),0)+Doplněk!Q113</f>
        <v>0</v>
      </c>
      <c r="R113" s="90">
        <f>IFERROR('Model výchozí (MV)'!R113*(Index!X$3/Index!$E$3),0)+Doplněk!R113</f>
        <v>0</v>
      </c>
      <c r="S113" s="93">
        <f>IFERROR('Model výchozí (MV)'!S113*(Index!Y$3/Index!$E$3),0)+Doplněk!S113</f>
        <v>0</v>
      </c>
      <c r="T113" s="92">
        <f t="shared" si="46"/>
        <v>0</v>
      </c>
      <c r="U113" s="93">
        <f t="shared" si="47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IFERROR('Model výchozí (MV)'!E114*(Index!K$3/Index!$E$3),0)+Doplněk!E114</f>
        <v>0</v>
      </c>
      <c r="F114" s="90">
        <f>IFERROR('Model výchozí (MV)'!F114*(Index!L$3/Index!$E$3),0)+Doplněk!F114</f>
        <v>0</v>
      </c>
      <c r="G114" s="90">
        <f>IFERROR('Model výchozí (MV)'!G114*(Index!M$3/Index!$E$3),0)+Doplněk!G114</f>
        <v>0</v>
      </c>
      <c r="H114" s="90">
        <f>IFERROR('Model výchozí (MV)'!H114*(Index!N$3/Index!$E$3),0)+Doplněk!H114</f>
        <v>0</v>
      </c>
      <c r="I114" s="90">
        <f>IFERROR('Model výchozí (MV)'!I114*(Index!O$3/Index!$E$3),0)+Doplněk!I114</f>
        <v>0</v>
      </c>
      <c r="J114" s="90">
        <f>IFERROR('Model výchozí (MV)'!J114*(Index!P$3/Index!$E$3),0)+Doplněk!J114</f>
        <v>0</v>
      </c>
      <c r="K114" s="90">
        <f>IFERROR('Model výchozí (MV)'!K114*(Index!Q$3/Index!$E$3),0)+Doplněk!K114</f>
        <v>0</v>
      </c>
      <c r="L114" s="90">
        <f>IFERROR('Model výchozí (MV)'!L114*(Index!R$3/Index!$E$3),0)+Doplněk!L114</f>
        <v>0</v>
      </c>
      <c r="M114" s="90">
        <f>IFERROR('Model výchozí (MV)'!M114*(Index!S$3/Index!$E$3),0)+Doplněk!M114</f>
        <v>0</v>
      </c>
      <c r="N114" s="90">
        <f>IFERROR('Model výchozí (MV)'!N114*(Index!T$3/Index!$E$3),0)+Doplněk!N114</f>
        <v>0</v>
      </c>
      <c r="O114" s="90">
        <f>IFERROR('Model výchozí (MV)'!O114*(Index!U$3/Index!$E$3),0)+Doplněk!O114</f>
        <v>0</v>
      </c>
      <c r="P114" s="90">
        <f>IFERROR('Model výchozí (MV)'!P114*(Index!V$3/Index!$E$3),0)+Doplněk!P114</f>
        <v>0</v>
      </c>
      <c r="Q114" s="90">
        <f>IFERROR('Model výchozí (MV)'!Q114*(Index!W$3/Index!$E$3),0)+Doplněk!Q114</f>
        <v>0</v>
      </c>
      <c r="R114" s="90">
        <f>IFERROR('Model výchozí (MV)'!R114*(Index!X$3/Index!$E$3),0)+Doplněk!R114</f>
        <v>0</v>
      </c>
      <c r="S114" s="93">
        <f>IFERROR('Model výchozí (MV)'!S114*(Index!Y$3/Index!$E$3),0)+Doplněk!S114</f>
        <v>0</v>
      </c>
      <c r="T114" s="92">
        <f t="shared" si="46"/>
        <v>0</v>
      </c>
      <c r="U114" s="93">
        <f t="shared" si="47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IFERROR('Model výchozí (MV)'!E115*(Index!K$3/Index!$E$3),0)+Doplněk!E115</f>
        <v>0</v>
      </c>
      <c r="F115" s="90">
        <f>IFERROR('Model výchozí (MV)'!F115*(Index!L$3/Index!$E$3),0)+Doplněk!F115</f>
        <v>0</v>
      </c>
      <c r="G115" s="90">
        <f>IFERROR('Model výchozí (MV)'!G115*(Index!M$3/Index!$E$3),0)+Doplněk!G115</f>
        <v>0</v>
      </c>
      <c r="H115" s="90">
        <f>IFERROR('Model výchozí (MV)'!H115*(Index!N$3/Index!$E$3),0)+Doplněk!H115</f>
        <v>0</v>
      </c>
      <c r="I115" s="90">
        <f>IFERROR('Model výchozí (MV)'!I115*(Index!O$3/Index!$E$3),0)+Doplněk!I115</f>
        <v>0</v>
      </c>
      <c r="J115" s="90">
        <f>IFERROR('Model výchozí (MV)'!J115*(Index!P$3/Index!$E$3),0)+Doplněk!J115</f>
        <v>0</v>
      </c>
      <c r="K115" s="90">
        <f>IFERROR('Model výchozí (MV)'!K115*(Index!Q$3/Index!$E$3),0)+Doplněk!K115</f>
        <v>0</v>
      </c>
      <c r="L115" s="90">
        <f>IFERROR('Model výchozí (MV)'!L115*(Index!R$3/Index!$E$3),0)+Doplněk!L115</f>
        <v>0</v>
      </c>
      <c r="M115" s="90">
        <f>IFERROR('Model výchozí (MV)'!M115*(Index!S$3/Index!$E$3),0)+Doplněk!M115</f>
        <v>0</v>
      </c>
      <c r="N115" s="90">
        <f>IFERROR('Model výchozí (MV)'!N115*(Index!T$3/Index!$E$3),0)+Doplněk!N115</f>
        <v>0</v>
      </c>
      <c r="O115" s="90">
        <f>IFERROR('Model výchozí (MV)'!O115*(Index!U$3/Index!$E$3),0)+Doplněk!O115</f>
        <v>0</v>
      </c>
      <c r="P115" s="90">
        <f>IFERROR('Model výchozí (MV)'!P115*(Index!V$3/Index!$E$3),0)+Doplněk!P115</f>
        <v>0</v>
      </c>
      <c r="Q115" s="90">
        <f>IFERROR('Model výchozí (MV)'!Q115*(Index!W$3/Index!$E$3),0)+Doplněk!Q115</f>
        <v>0</v>
      </c>
      <c r="R115" s="90">
        <f>IFERROR('Model výchozí (MV)'!R115*(Index!X$3/Index!$E$3),0)+Doplněk!R115</f>
        <v>0</v>
      </c>
      <c r="S115" s="93">
        <f>IFERROR('Model výchozí (MV)'!S115*(Index!Y$3/Index!$E$3),0)+Doplněk!S115</f>
        <v>0</v>
      </c>
      <c r="T115" s="92">
        <f t="shared" si="46"/>
        <v>0</v>
      </c>
      <c r="U115" s="93">
        <f t="shared" si="47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IFERROR('Model výchozí (MV)'!E116*(Index!K$3/Index!$E$3),0)+Doplněk!E116</f>
        <v>0</v>
      </c>
      <c r="F116" s="90">
        <f>IFERROR('Model výchozí (MV)'!F116*(Index!L$3/Index!$E$3),0)+Doplněk!F116</f>
        <v>0</v>
      </c>
      <c r="G116" s="90">
        <f>IFERROR('Model výchozí (MV)'!G116*(Index!M$3/Index!$E$3),0)+Doplněk!G116</f>
        <v>0</v>
      </c>
      <c r="H116" s="90">
        <f>IFERROR('Model výchozí (MV)'!H116*(Index!N$3/Index!$E$3),0)+Doplněk!H116</f>
        <v>0</v>
      </c>
      <c r="I116" s="90">
        <f>IFERROR('Model výchozí (MV)'!I116*(Index!O$3/Index!$E$3),0)+Doplněk!I116</f>
        <v>0</v>
      </c>
      <c r="J116" s="90">
        <f>IFERROR('Model výchozí (MV)'!J116*(Index!P$3/Index!$E$3),0)+Doplněk!J116</f>
        <v>0</v>
      </c>
      <c r="K116" s="90">
        <f>IFERROR('Model výchozí (MV)'!K116*(Index!Q$3/Index!$E$3),0)+Doplněk!K116</f>
        <v>0</v>
      </c>
      <c r="L116" s="90">
        <f>IFERROR('Model výchozí (MV)'!L116*(Index!R$3/Index!$E$3),0)+Doplněk!L116</f>
        <v>0</v>
      </c>
      <c r="M116" s="90">
        <f>IFERROR('Model výchozí (MV)'!M116*(Index!S$3/Index!$E$3),0)+Doplněk!M116</f>
        <v>0</v>
      </c>
      <c r="N116" s="90">
        <f>IFERROR('Model výchozí (MV)'!N116*(Index!T$3/Index!$E$3),0)+Doplněk!N116</f>
        <v>0</v>
      </c>
      <c r="O116" s="90">
        <f>IFERROR('Model výchozí (MV)'!O116*(Index!U$3/Index!$E$3),0)+Doplněk!O116</f>
        <v>0</v>
      </c>
      <c r="P116" s="90">
        <f>IFERROR('Model výchozí (MV)'!P116*(Index!V$3/Index!$E$3),0)+Doplněk!P116</f>
        <v>0</v>
      </c>
      <c r="Q116" s="90">
        <f>IFERROR('Model výchozí (MV)'!Q116*(Index!W$3/Index!$E$3),0)+Doplněk!Q116</f>
        <v>0</v>
      </c>
      <c r="R116" s="90">
        <f>IFERROR('Model výchozí (MV)'!R116*(Index!X$3/Index!$E$3),0)+Doplněk!R116</f>
        <v>0</v>
      </c>
      <c r="S116" s="93">
        <f>IFERROR('Model výchozí (MV)'!S116*(Index!Y$3/Index!$E$3),0)+Doplněk!S116</f>
        <v>0</v>
      </c>
      <c r="T116" s="92">
        <f t="shared" si="46"/>
        <v>0</v>
      </c>
      <c r="U116" s="93">
        <f t="shared" si="47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IFERROR('Model výchozí (MV)'!E117*(Index!K$3/Index!$E$3),0)+Doplněk!E117</f>
        <v>0</v>
      </c>
      <c r="F117" s="90">
        <f>IFERROR('Model výchozí (MV)'!F117*(Index!L$3/Index!$E$3),0)+Doplněk!F117</f>
        <v>0</v>
      </c>
      <c r="G117" s="90">
        <f>IFERROR('Model výchozí (MV)'!G117*(Index!M$3/Index!$E$3),0)+Doplněk!G117</f>
        <v>0</v>
      </c>
      <c r="H117" s="90">
        <f>IFERROR('Model výchozí (MV)'!H117*(Index!N$3/Index!$E$3),0)+Doplněk!H117</f>
        <v>0</v>
      </c>
      <c r="I117" s="90">
        <f>IFERROR('Model výchozí (MV)'!I117*(Index!O$3/Index!$E$3),0)+Doplněk!I117</f>
        <v>0</v>
      </c>
      <c r="J117" s="90">
        <f>IFERROR('Model výchozí (MV)'!J117*(Index!P$3/Index!$E$3),0)+Doplněk!J117</f>
        <v>0</v>
      </c>
      <c r="K117" s="90">
        <f>IFERROR('Model výchozí (MV)'!K117*(Index!Q$3/Index!$E$3),0)+Doplněk!K117</f>
        <v>0</v>
      </c>
      <c r="L117" s="90">
        <f>IFERROR('Model výchozí (MV)'!L117*(Index!R$3/Index!$E$3),0)+Doplněk!L117</f>
        <v>0</v>
      </c>
      <c r="M117" s="90">
        <f>IFERROR('Model výchozí (MV)'!M117*(Index!S$3/Index!$E$3),0)+Doplněk!M117</f>
        <v>0</v>
      </c>
      <c r="N117" s="90">
        <f>IFERROR('Model výchozí (MV)'!N117*(Index!T$3/Index!$E$3),0)+Doplněk!N117</f>
        <v>0</v>
      </c>
      <c r="O117" s="90">
        <f>IFERROR('Model výchozí (MV)'!O117*(Index!U$3/Index!$E$3),0)+Doplněk!O117</f>
        <v>0</v>
      </c>
      <c r="P117" s="90">
        <f>IFERROR('Model výchozí (MV)'!P117*(Index!V$3/Index!$E$3),0)+Doplněk!P117</f>
        <v>0</v>
      </c>
      <c r="Q117" s="90">
        <f>IFERROR('Model výchozí (MV)'!Q117*(Index!W$3/Index!$E$3),0)+Doplněk!Q117</f>
        <v>0</v>
      </c>
      <c r="R117" s="90">
        <f>IFERROR('Model výchozí (MV)'!R117*(Index!X$3/Index!$E$3),0)+Doplněk!R117</f>
        <v>0</v>
      </c>
      <c r="S117" s="93">
        <f>IFERROR('Model výchozí (MV)'!S117*(Index!Y$3/Index!$E$3),0)+Doplněk!S117</f>
        <v>0</v>
      </c>
      <c r="T117" s="92">
        <f t="shared" si="46"/>
        <v>0</v>
      </c>
      <c r="U117" s="93">
        <f t="shared" si="47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67">
        <f>'Model výchozí (MV)'!Y117</f>
        <v>1</v>
      </c>
    </row>
    <row r="118" spans="1:2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IFERROR('Model výchozí (MV)'!E118*(Index!K$3/Index!$E$3),0)+Doplněk!E118</f>
        <v>0</v>
      </c>
      <c r="F118" s="90">
        <f>IFERROR('Model výchozí (MV)'!F118*(Index!L$3/Index!$E$3),0)+Doplněk!F118</f>
        <v>0</v>
      </c>
      <c r="G118" s="90">
        <f>IFERROR('Model výchozí (MV)'!G118*(Index!M$3/Index!$E$3),0)+Doplněk!G118</f>
        <v>0</v>
      </c>
      <c r="H118" s="90">
        <f>IFERROR('Model výchozí (MV)'!H118*(Index!N$3/Index!$E$3),0)+Doplněk!H118</f>
        <v>0</v>
      </c>
      <c r="I118" s="90">
        <f>IFERROR('Model výchozí (MV)'!I118*(Index!O$3/Index!$E$3),0)+Doplněk!I118</f>
        <v>0</v>
      </c>
      <c r="J118" s="90">
        <f>IFERROR('Model výchozí (MV)'!J118*(Index!P$3/Index!$E$3),0)+Doplněk!J118</f>
        <v>0</v>
      </c>
      <c r="K118" s="90">
        <f>IFERROR('Model výchozí (MV)'!K118*(Index!Q$3/Index!$E$3),0)+Doplněk!K118</f>
        <v>0</v>
      </c>
      <c r="L118" s="90">
        <f>IFERROR('Model výchozí (MV)'!L118*(Index!R$3/Index!$E$3),0)+Doplněk!L118</f>
        <v>0</v>
      </c>
      <c r="M118" s="90">
        <f>IFERROR('Model výchozí (MV)'!M118*(Index!S$3/Index!$E$3),0)+Doplněk!M118</f>
        <v>0</v>
      </c>
      <c r="N118" s="90">
        <f>IFERROR('Model výchozí (MV)'!N118*(Index!T$3/Index!$E$3),0)+Doplněk!N118</f>
        <v>0</v>
      </c>
      <c r="O118" s="90">
        <f>IFERROR('Model výchozí (MV)'!O118*(Index!U$3/Index!$E$3),0)+Doplněk!O118</f>
        <v>0</v>
      </c>
      <c r="P118" s="90">
        <f>IFERROR('Model výchozí (MV)'!P118*(Index!V$3/Index!$E$3),0)+Doplněk!P118</f>
        <v>0</v>
      </c>
      <c r="Q118" s="90">
        <f>IFERROR('Model výchozí (MV)'!Q118*(Index!W$3/Index!$E$3),0)+Doplněk!Q118</f>
        <v>0</v>
      </c>
      <c r="R118" s="90">
        <f>IFERROR('Model výchozí (MV)'!R118*(Index!X$3/Index!$E$3),0)+Doplněk!R118</f>
        <v>0</v>
      </c>
      <c r="S118" s="93">
        <f>IFERROR('Model výchozí (MV)'!S118*(Index!Y$3/Index!$E$3),0)+Doplněk!S118</f>
        <v>0</v>
      </c>
      <c r="T118" s="92">
        <f t="shared" si="46"/>
        <v>0</v>
      </c>
      <c r="U118" s="93">
        <f t="shared" si="47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67">
        <f>'Model výchozí (MV)'!Y118</f>
        <v>1</v>
      </c>
    </row>
    <row r="119" spans="1:25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IFERROR('Model výchozí (MV)'!E119*(Index!K$3/Index!$E$3),0)+Doplněk!E119</f>
        <v>0</v>
      </c>
      <c r="F119" s="90">
        <f>IFERROR('Model výchozí (MV)'!F119*(Index!L$3/Index!$E$3),0)+Doplněk!F119</f>
        <v>0</v>
      </c>
      <c r="G119" s="90">
        <f>IFERROR('Model výchozí (MV)'!G119*(Index!M$3/Index!$E$3),0)+Doplněk!G119</f>
        <v>0</v>
      </c>
      <c r="H119" s="90">
        <f>IFERROR('Model výchozí (MV)'!H119*(Index!N$3/Index!$E$3),0)+Doplněk!H119</f>
        <v>0</v>
      </c>
      <c r="I119" s="90">
        <f>IFERROR('Model výchozí (MV)'!I119*(Index!O$3/Index!$E$3),0)+Doplněk!I119</f>
        <v>0</v>
      </c>
      <c r="J119" s="90">
        <f>IFERROR('Model výchozí (MV)'!J119*(Index!P$3/Index!$E$3),0)+Doplněk!J119</f>
        <v>0</v>
      </c>
      <c r="K119" s="90">
        <f>IFERROR('Model výchozí (MV)'!K119*(Index!Q$3/Index!$E$3),0)+Doplněk!K119</f>
        <v>0</v>
      </c>
      <c r="L119" s="90">
        <f>IFERROR('Model výchozí (MV)'!L119*(Index!R$3/Index!$E$3),0)+Doplněk!L119</f>
        <v>0</v>
      </c>
      <c r="M119" s="90">
        <f>IFERROR('Model výchozí (MV)'!M119*(Index!S$3/Index!$E$3),0)+Doplněk!M119</f>
        <v>0</v>
      </c>
      <c r="N119" s="90">
        <f>IFERROR('Model výchozí (MV)'!N119*(Index!T$3/Index!$E$3),0)+Doplněk!N119</f>
        <v>0</v>
      </c>
      <c r="O119" s="90">
        <f>IFERROR('Model výchozí (MV)'!O119*(Index!U$3/Index!$E$3),0)+Doplněk!O119</f>
        <v>0</v>
      </c>
      <c r="P119" s="90">
        <f>IFERROR('Model výchozí (MV)'!P119*(Index!V$3/Index!$E$3),0)+Doplněk!P119</f>
        <v>0</v>
      </c>
      <c r="Q119" s="90">
        <f>IFERROR('Model výchozí (MV)'!Q119*(Index!W$3/Index!$E$3),0)+Doplněk!Q119</f>
        <v>0</v>
      </c>
      <c r="R119" s="90">
        <f>IFERROR('Model výchozí (MV)'!R119*(Index!X$3/Index!$E$3),0)+Doplněk!R119</f>
        <v>0</v>
      </c>
      <c r="S119" s="93">
        <f>IFERROR('Model výchozí (MV)'!S119*(Index!Y$3/Index!$E$3),0)+Doplněk!S119</f>
        <v>0</v>
      </c>
      <c r="T119" s="92">
        <f t="shared" si="46"/>
        <v>0</v>
      </c>
      <c r="U119" s="93">
        <f t="shared" si="47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67">
        <f>'Model výchozí (MV)'!Y119</f>
        <v>1</v>
      </c>
    </row>
    <row r="120" spans="1:25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IFERROR('Model výchozí (MV)'!E120*(Index!K$3/Index!$E$3),0)+Doplněk!E120</f>
        <v>0</v>
      </c>
      <c r="F120" s="90">
        <f>IFERROR('Model výchozí (MV)'!F120*(Index!L$3/Index!$E$3),0)+Doplněk!F120</f>
        <v>0</v>
      </c>
      <c r="G120" s="90">
        <f>IFERROR('Model výchozí (MV)'!G120*(Index!M$3/Index!$E$3),0)+Doplněk!G120</f>
        <v>0</v>
      </c>
      <c r="H120" s="90">
        <f>IFERROR('Model výchozí (MV)'!H120*(Index!N$3/Index!$E$3),0)+Doplněk!H120</f>
        <v>0</v>
      </c>
      <c r="I120" s="90">
        <f>IFERROR('Model výchozí (MV)'!I120*(Index!O$3/Index!$E$3),0)+Doplněk!I120</f>
        <v>0</v>
      </c>
      <c r="J120" s="90">
        <f>IFERROR('Model výchozí (MV)'!J120*(Index!P$3/Index!$E$3),0)+Doplněk!J120</f>
        <v>0</v>
      </c>
      <c r="K120" s="90">
        <f>IFERROR('Model výchozí (MV)'!K120*(Index!Q$3/Index!$E$3),0)+Doplněk!K120</f>
        <v>0</v>
      </c>
      <c r="L120" s="90">
        <f>IFERROR('Model výchozí (MV)'!L120*(Index!R$3/Index!$E$3),0)+Doplněk!L120</f>
        <v>0</v>
      </c>
      <c r="M120" s="90">
        <f>IFERROR('Model výchozí (MV)'!M120*(Index!S$3/Index!$E$3),0)+Doplněk!M120</f>
        <v>0</v>
      </c>
      <c r="N120" s="90">
        <f>IFERROR('Model výchozí (MV)'!N120*(Index!T$3/Index!$E$3),0)+Doplněk!N120</f>
        <v>0</v>
      </c>
      <c r="O120" s="90">
        <f>IFERROR('Model výchozí (MV)'!O120*(Index!U$3/Index!$E$3),0)+Doplněk!O120</f>
        <v>0</v>
      </c>
      <c r="P120" s="90">
        <f>IFERROR('Model výchozí (MV)'!P120*(Index!V$3/Index!$E$3),0)+Doplněk!P120</f>
        <v>0</v>
      </c>
      <c r="Q120" s="90">
        <f>IFERROR('Model výchozí (MV)'!Q120*(Index!W$3/Index!$E$3),0)+Doplněk!Q120</f>
        <v>0</v>
      </c>
      <c r="R120" s="90">
        <f>IFERROR('Model výchozí (MV)'!R120*(Index!X$3/Index!$E$3),0)+Doplněk!R120</f>
        <v>0</v>
      </c>
      <c r="S120" s="93">
        <f>IFERROR('Model výchozí (MV)'!S120*(Index!Y$3/Index!$E$3),0)+Doplněk!S120</f>
        <v>0</v>
      </c>
      <c r="T120" s="92">
        <f t="shared" si="46"/>
        <v>0</v>
      </c>
      <c r="U120" s="93">
        <f t="shared" si="47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67">
        <f>'Model výchozí (MV)'!Y120</f>
        <v>1</v>
      </c>
    </row>
    <row r="121" spans="1:25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IFERROR('Model výchozí (MV)'!E121*(Index!K$3/Index!$E$3),0)+Doplněk!E121</f>
        <v>0</v>
      </c>
      <c r="F121" s="90">
        <f>IFERROR('Model výchozí (MV)'!F121*(Index!L$3/Index!$E$3),0)+Doplněk!F121</f>
        <v>0</v>
      </c>
      <c r="G121" s="90">
        <f>IFERROR('Model výchozí (MV)'!G121*(Index!M$3/Index!$E$3),0)+Doplněk!G121</f>
        <v>0</v>
      </c>
      <c r="H121" s="90">
        <f>IFERROR('Model výchozí (MV)'!H121*(Index!N$3/Index!$E$3),0)+Doplněk!H121</f>
        <v>0</v>
      </c>
      <c r="I121" s="90">
        <f>IFERROR('Model výchozí (MV)'!I121*(Index!O$3/Index!$E$3),0)+Doplněk!I121</f>
        <v>0</v>
      </c>
      <c r="J121" s="90">
        <f>IFERROR('Model výchozí (MV)'!J121*(Index!P$3/Index!$E$3),0)+Doplněk!J121</f>
        <v>0</v>
      </c>
      <c r="K121" s="90">
        <f>IFERROR('Model výchozí (MV)'!K121*(Index!Q$3/Index!$E$3),0)+Doplněk!K121</f>
        <v>0</v>
      </c>
      <c r="L121" s="90">
        <f>IFERROR('Model výchozí (MV)'!L121*(Index!R$3/Index!$E$3),0)+Doplněk!L121</f>
        <v>0</v>
      </c>
      <c r="M121" s="90">
        <f>IFERROR('Model výchozí (MV)'!M121*(Index!S$3/Index!$E$3),0)+Doplněk!M121</f>
        <v>0</v>
      </c>
      <c r="N121" s="90">
        <f>IFERROR('Model výchozí (MV)'!N121*(Index!T$3/Index!$E$3),0)+Doplněk!N121</f>
        <v>0</v>
      </c>
      <c r="O121" s="90">
        <f>IFERROR('Model výchozí (MV)'!O121*(Index!U$3/Index!$E$3),0)+Doplněk!O121</f>
        <v>0</v>
      </c>
      <c r="P121" s="90">
        <f>IFERROR('Model výchozí (MV)'!P121*(Index!V$3/Index!$E$3),0)+Doplněk!P121</f>
        <v>0</v>
      </c>
      <c r="Q121" s="90">
        <f>IFERROR('Model výchozí (MV)'!Q121*(Index!W$3/Index!$E$3),0)+Doplněk!Q121</f>
        <v>0</v>
      </c>
      <c r="R121" s="90">
        <f>IFERROR('Model výchozí (MV)'!R121*(Index!X$3/Index!$E$3),0)+Doplněk!R121</f>
        <v>0</v>
      </c>
      <c r="S121" s="93">
        <f>IFERROR('Model výchozí (MV)'!S121*(Index!Y$3/Index!$E$3),0)+Doplněk!S121</f>
        <v>0</v>
      </c>
      <c r="T121" s="92">
        <f t="shared" si="46"/>
        <v>0</v>
      </c>
      <c r="U121" s="93">
        <f t="shared" si="47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67">
        <f>'Model výchozí (MV)'!Y121</f>
        <v>1</v>
      </c>
    </row>
    <row r="122" spans="1:25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IFERROR('Model výchozí (MV)'!E122*(Index!K$3/Index!$E$3),0)+Doplněk!E122</f>
        <v>0</v>
      </c>
      <c r="F122" s="90">
        <f>IFERROR('Model výchozí (MV)'!F122*(Index!L$3/Index!$E$3),0)+Doplněk!F122</f>
        <v>0</v>
      </c>
      <c r="G122" s="90">
        <f>IFERROR('Model výchozí (MV)'!G122*(Index!M$3/Index!$E$3),0)+Doplněk!G122</f>
        <v>0</v>
      </c>
      <c r="H122" s="90">
        <f>IFERROR('Model výchozí (MV)'!H122*(Index!N$3/Index!$E$3),0)+Doplněk!H122</f>
        <v>0</v>
      </c>
      <c r="I122" s="90">
        <f>IFERROR('Model výchozí (MV)'!I122*(Index!O$3/Index!$E$3),0)+Doplněk!I122</f>
        <v>0</v>
      </c>
      <c r="J122" s="90">
        <f>IFERROR('Model výchozí (MV)'!J122*(Index!P$3/Index!$E$3),0)+Doplněk!J122</f>
        <v>0</v>
      </c>
      <c r="K122" s="90">
        <f>IFERROR('Model výchozí (MV)'!K122*(Index!Q$3/Index!$E$3),0)+Doplněk!K122</f>
        <v>0</v>
      </c>
      <c r="L122" s="90">
        <f>IFERROR('Model výchozí (MV)'!L122*(Index!R$3/Index!$E$3),0)+Doplněk!L122</f>
        <v>0</v>
      </c>
      <c r="M122" s="90">
        <f>IFERROR('Model výchozí (MV)'!M122*(Index!S$3/Index!$E$3),0)+Doplněk!M122</f>
        <v>0</v>
      </c>
      <c r="N122" s="90">
        <f>IFERROR('Model výchozí (MV)'!N122*(Index!T$3/Index!$E$3),0)+Doplněk!N122</f>
        <v>0</v>
      </c>
      <c r="O122" s="90">
        <f>IFERROR('Model výchozí (MV)'!O122*(Index!U$3/Index!$E$3),0)+Doplněk!O122</f>
        <v>0</v>
      </c>
      <c r="P122" s="90">
        <f>IFERROR('Model výchozí (MV)'!P122*(Index!V$3/Index!$E$3),0)+Doplněk!P122</f>
        <v>0</v>
      </c>
      <c r="Q122" s="90">
        <f>IFERROR('Model výchozí (MV)'!Q122*(Index!W$3/Index!$E$3),0)+Doplněk!Q122</f>
        <v>0</v>
      </c>
      <c r="R122" s="90">
        <f>IFERROR('Model výchozí (MV)'!R122*(Index!X$3/Index!$E$3),0)+Doplněk!R122</f>
        <v>0</v>
      </c>
      <c r="S122" s="93">
        <f>IFERROR('Model výchozí (MV)'!S122*(Index!Y$3/Index!$E$3),0)+Doplněk!S122</f>
        <v>0</v>
      </c>
      <c r="T122" s="92">
        <f t="shared" si="46"/>
        <v>0</v>
      </c>
      <c r="U122" s="93">
        <f t="shared" si="47"/>
        <v>0</v>
      </c>
      <c r="V122" s="73">
        <f>'Model výchozí (MV)'!V122</f>
        <v>0</v>
      </c>
      <c r="W122" s="74">
        <f>'Model výchozí (MV)'!W122</f>
        <v>0</v>
      </c>
      <c r="X122" s="74">
        <f>'Model výchozí (MV)'!X122</f>
        <v>0</v>
      </c>
      <c r="Y122" s="67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93</v>
      </c>
      <c r="C123" s="9"/>
      <c r="D123" s="59" t="s">
        <v>97</v>
      </c>
      <c r="E123" s="96">
        <f t="shared" ref="E123:S123" si="48">SUM(E98:E122)</f>
        <v>0</v>
      </c>
      <c r="F123" s="96">
        <f t="shared" si="48"/>
        <v>0</v>
      </c>
      <c r="G123" s="96">
        <f t="shared" si="48"/>
        <v>0</v>
      </c>
      <c r="H123" s="96">
        <f t="shared" si="48"/>
        <v>0</v>
      </c>
      <c r="I123" s="96">
        <f t="shared" si="48"/>
        <v>0</v>
      </c>
      <c r="J123" s="96">
        <f t="shared" si="48"/>
        <v>0</v>
      </c>
      <c r="K123" s="96">
        <f t="shared" si="48"/>
        <v>0</v>
      </c>
      <c r="L123" s="96">
        <f t="shared" si="48"/>
        <v>0</v>
      </c>
      <c r="M123" s="96">
        <f t="shared" si="48"/>
        <v>0</v>
      </c>
      <c r="N123" s="96">
        <f t="shared" si="48"/>
        <v>0</v>
      </c>
      <c r="O123" s="96">
        <f t="shared" si="48"/>
        <v>0</v>
      </c>
      <c r="P123" s="96">
        <f t="shared" si="48"/>
        <v>0</v>
      </c>
      <c r="Q123" s="96">
        <f t="shared" si="48"/>
        <v>0</v>
      </c>
      <c r="R123" s="96">
        <f t="shared" si="48"/>
        <v>0</v>
      </c>
      <c r="S123" s="96">
        <f t="shared" si="48"/>
        <v>0</v>
      </c>
      <c r="T123" s="97">
        <f t="shared" si="46"/>
        <v>0</v>
      </c>
      <c r="U123" s="98">
        <f t="shared" si="47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104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46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49">$T124</f>
        <v>32498767.5</v>
      </c>
      <c r="X124" s="86">
        <f t="shared" si="49"/>
        <v>32498767.5</v>
      </c>
      <c r="Y124" s="89">
        <f t="shared" si="49"/>
        <v>32498767.5</v>
      </c>
    </row>
    <row r="125" spans="1:25" s="1" customFormat="1" ht="15.75" thickBot="1" x14ac:dyDescent="0.3">
      <c r="A125" s="8">
        <v>27</v>
      </c>
      <c r="B125" s="9" t="s">
        <v>95</v>
      </c>
      <c r="C125" s="9"/>
      <c r="D125" s="59" t="s">
        <v>98</v>
      </c>
      <c r="E125" s="2">
        <f>IFERROR(E123/E124,0)</f>
        <v>0</v>
      </c>
      <c r="F125" s="2">
        <f t="shared" ref="F125:S125" si="50">IFERROR(F123/F124,0)</f>
        <v>0</v>
      </c>
      <c r="G125" s="2">
        <f t="shared" si="50"/>
        <v>0</v>
      </c>
      <c r="H125" s="2">
        <f t="shared" si="50"/>
        <v>0</v>
      </c>
      <c r="I125" s="2">
        <f t="shared" si="50"/>
        <v>0</v>
      </c>
      <c r="J125" s="2">
        <f t="shared" si="50"/>
        <v>0</v>
      </c>
      <c r="K125" s="2">
        <f t="shared" si="50"/>
        <v>0</v>
      </c>
      <c r="L125" s="2">
        <f t="shared" si="50"/>
        <v>0</v>
      </c>
      <c r="M125" s="2">
        <f t="shared" si="50"/>
        <v>0</v>
      </c>
      <c r="N125" s="2">
        <f t="shared" si="50"/>
        <v>0</v>
      </c>
      <c r="O125" s="2">
        <f t="shared" si="50"/>
        <v>0</v>
      </c>
      <c r="P125" s="2">
        <f t="shared" si="50"/>
        <v>0</v>
      </c>
      <c r="Q125" s="2">
        <f t="shared" si="50"/>
        <v>0</v>
      </c>
      <c r="R125" s="2">
        <f t="shared" si="50"/>
        <v>0</v>
      </c>
      <c r="S125" s="2">
        <f t="shared" si="50"/>
        <v>0</v>
      </c>
      <c r="T125" s="25" t="s">
        <v>44</v>
      </c>
      <c r="U125" s="80">
        <f>U123/U124</f>
        <v>0</v>
      </c>
      <c r="V125" s="81">
        <f>IFERROR(V123/V124,0)</f>
        <v>0</v>
      </c>
      <c r="W125" s="2">
        <f t="shared" ref="W125" si="51">IFERROR(W123/W124,0)</f>
        <v>0</v>
      </c>
      <c r="X125" s="2">
        <f t="shared" ref="X125:Y125" si="52">IFERROR(X123/X124,0)</f>
        <v>0</v>
      </c>
      <c r="Y125" s="23">
        <f t="shared" si="52"/>
        <v>0</v>
      </c>
    </row>
    <row r="126" spans="1:25" x14ac:dyDescent="0.25"/>
    <row r="127" spans="1:25" x14ac:dyDescent="0.25"/>
    <row r="128" spans="1:25" x14ac:dyDescent="0.25"/>
    <row r="129" x14ac:dyDescent="0.25"/>
  </sheetData>
  <sheetProtection algorithmName="SHA-512" hashValue="CWW5sDEOVh1uQfxHFrO9dRtGRqFQFcAwI/0GAaE5vjuF7yeGPJjDRyUypqpIxERP9FuAlwC5sYlzAAcXiQbU4w==" saltValue="a7IOeKZWGom2IugjfOi18g==" spinCount="100000" sheet="1" objects="1" scenarios="1"/>
  <mergeCells count="4">
    <mergeCell ref="V1:Y1"/>
    <mergeCell ref="V34:Y34"/>
    <mergeCell ref="V65:Y65"/>
    <mergeCell ref="V96:Y96"/>
  </mergeCells>
  <conditionalFormatting sqref="Y36:Y60 Y67:Y91 Y98:Y122">
    <cfRule type="cellIs" dxfId="60" priority="9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U129"/>
  <sheetViews>
    <sheetView showGridLines="0" zoomScaleNormal="100" workbookViewId="0">
      <pane xSplit="4" topLeftCell="E1" activePane="topRight" state="frozen"/>
      <selection activeCell="E1" sqref="E1:F1048576"/>
      <selection pane="topRight" activeCell="B11" sqref="B11"/>
    </sheetView>
  </sheetViews>
  <sheetFormatPr defaultColWidth="10.7109375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</cols>
  <sheetData>
    <row r="1" spans="1:21" x14ac:dyDescent="0.25">
      <c r="A1" s="27" t="s">
        <v>99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100</v>
      </c>
      <c r="C28" s="9"/>
      <c r="D28" s="164" t="s">
        <v>101</v>
      </c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102</v>
      </c>
      <c r="C30" s="9"/>
      <c r="D30" s="164" t="s">
        <v>103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2" spans="1:21" ht="15.75" thickBot="1" x14ac:dyDescent="0.3"/>
    <row r="33" spans="1:21" ht="15.75" hidden="1" thickBot="1" x14ac:dyDescent="0.3"/>
    <row r="34" spans="1:21" x14ac:dyDescent="0.25">
      <c r="A34" s="27" t="s">
        <v>99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(MA)'!$V36</f>
        <v>0</v>
      </c>
      <c r="F36" s="83">
        <f>'Model aktualizovaný (MA)'!F36*'Model aktualizovaný (MA)'!$V36</f>
        <v>0</v>
      </c>
      <c r="G36" s="83">
        <f>'Model aktualizovaný (MA)'!G36*'Model aktualizovaný (MA)'!$V36</f>
        <v>0</v>
      </c>
      <c r="H36" s="83">
        <f>'Model aktualizovaný (MA)'!H36*'Model aktualizovaný (MA)'!$V36</f>
        <v>0</v>
      </c>
      <c r="I36" s="83">
        <f>'Model aktualizovaný (MA)'!I36*'Model aktualizovaný (MA)'!$V36</f>
        <v>0</v>
      </c>
      <c r="J36" s="83">
        <f>'Model aktualizovaný (MA)'!J36*'Model aktualizovaný (MA)'!$V36</f>
        <v>0</v>
      </c>
      <c r="K36" s="83">
        <f>'Model aktualizovaný (MA)'!K36*'Model aktualizovaný (MA)'!$V36</f>
        <v>0</v>
      </c>
      <c r="L36" s="83">
        <f>'Model aktualizovaný (MA)'!L36*'Model aktualizovaný (MA)'!$V36</f>
        <v>0</v>
      </c>
      <c r="M36" s="83">
        <f>'Model aktualizovaný (MA)'!M36*'Model aktualizovaný (MA)'!$V36</f>
        <v>0</v>
      </c>
      <c r="N36" s="83">
        <f>'Model aktualizovaný (MA)'!N36*'Model aktualizovaný (MA)'!$V36</f>
        <v>0</v>
      </c>
      <c r="O36" s="83">
        <f>'Model aktualizovaný (MA)'!O36*'Model aktualizovaný (MA)'!$V36</f>
        <v>0</v>
      </c>
      <c r="P36" s="83">
        <f>'Model aktualizovaný (MA)'!P36*'Model aktualizovaný (MA)'!$V36</f>
        <v>0</v>
      </c>
      <c r="Q36" s="83">
        <f>'Model aktualizovaný (MA)'!Q36*'Model aktualizovaný (MA)'!$V36</f>
        <v>0</v>
      </c>
      <c r="R36" s="83">
        <f>'Model aktualizovaný (MA)'!R36*'Model aktualizovaný (MA)'!$V36</f>
        <v>0</v>
      </c>
      <c r="S36" s="83">
        <f>'Model aktualizovaný (MA)'!S36*'Model aktualizovaný (MA)'!$V36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(MA)'!$V37</f>
        <v>0</v>
      </c>
      <c r="F37" s="90">
        <f>'Model aktualizovaný (MA)'!F37*'Model aktualizovaný (MA)'!$V37</f>
        <v>0</v>
      </c>
      <c r="G37" s="90">
        <f>'Model aktualizovaný (MA)'!G37*'Model aktualizovaný (MA)'!$V37</f>
        <v>0</v>
      </c>
      <c r="H37" s="90">
        <f>'Model aktualizovaný (MA)'!H37*'Model aktualizovaný (MA)'!$V37</f>
        <v>0</v>
      </c>
      <c r="I37" s="90">
        <f>'Model aktualizovaný (MA)'!I37*'Model aktualizovaný (MA)'!$V37</f>
        <v>0</v>
      </c>
      <c r="J37" s="90">
        <f>'Model aktualizovaný (MA)'!J37*'Model aktualizovaný (MA)'!$V37</f>
        <v>0</v>
      </c>
      <c r="K37" s="90">
        <f>'Model aktualizovaný (MA)'!K37*'Model aktualizovaný (MA)'!$V37</f>
        <v>0</v>
      </c>
      <c r="L37" s="90">
        <f>'Model aktualizovaný (MA)'!L37*'Model aktualizovaný (MA)'!$V37</f>
        <v>0</v>
      </c>
      <c r="M37" s="90">
        <f>'Model aktualizovaný (MA)'!M37*'Model aktualizovaný (MA)'!$V37</f>
        <v>0</v>
      </c>
      <c r="N37" s="90">
        <f>'Model aktualizovaný (MA)'!N37*'Model aktualizovaný (MA)'!$V37</f>
        <v>0</v>
      </c>
      <c r="O37" s="90">
        <f>'Model aktualizovaný (MA)'!O37*'Model aktualizovaný (MA)'!$V37</f>
        <v>0</v>
      </c>
      <c r="P37" s="90">
        <f>'Model aktualizovaný (MA)'!P37*'Model aktualizovaný (MA)'!$V37</f>
        <v>0</v>
      </c>
      <c r="Q37" s="90">
        <f>'Model aktualizovaný (MA)'!Q37*'Model aktualizovaný (MA)'!$V37</f>
        <v>0</v>
      </c>
      <c r="R37" s="90">
        <f>'Model aktualizovaný (MA)'!R37*'Model aktualizovaný (MA)'!$V37</f>
        <v>0</v>
      </c>
      <c r="S37" s="90">
        <f>'Model aktualizovaný (MA)'!S37*'Model aktualizovaný (MA)'!$V37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(MA)'!$V38</f>
        <v>0</v>
      </c>
      <c r="F38" s="90">
        <f>'Model aktualizovaný (MA)'!F38*'Model aktualizovaný (MA)'!$V38</f>
        <v>0</v>
      </c>
      <c r="G38" s="90">
        <f>'Model aktualizovaný (MA)'!G38*'Model aktualizovaný (MA)'!$V38</f>
        <v>0</v>
      </c>
      <c r="H38" s="90">
        <f>'Model aktualizovaný (MA)'!H38*'Model aktualizovaný (MA)'!$V38</f>
        <v>0</v>
      </c>
      <c r="I38" s="90">
        <f>'Model aktualizovaný (MA)'!I38*'Model aktualizovaný (MA)'!$V38</f>
        <v>0</v>
      </c>
      <c r="J38" s="90">
        <f>'Model aktualizovaný (MA)'!J38*'Model aktualizovaný (MA)'!$V38</f>
        <v>0</v>
      </c>
      <c r="K38" s="90">
        <f>'Model aktualizovaný (MA)'!K38*'Model aktualizovaný (MA)'!$V38</f>
        <v>0</v>
      </c>
      <c r="L38" s="90">
        <f>'Model aktualizovaný (MA)'!L38*'Model aktualizovaný (MA)'!$V38</f>
        <v>0</v>
      </c>
      <c r="M38" s="90">
        <f>'Model aktualizovaný (MA)'!M38*'Model aktualizovaný (MA)'!$V38</f>
        <v>0</v>
      </c>
      <c r="N38" s="90">
        <f>'Model aktualizovaný (MA)'!N38*'Model aktualizovaný (MA)'!$V38</f>
        <v>0</v>
      </c>
      <c r="O38" s="90">
        <f>'Model aktualizovaný (MA)'!O38*'Model aktualizovaný (MA)'!$V38</f>
        <v>0</v>
      </c>
      <c r="P38" s="90">
        <f>'Model aktualizovaný (MA)'!P38*'Model aktualizovaný (MA)'!$V38</f>
        <v>0</v>
      </c>
      <c r="Q38" s="90">
        <f>'Model aktualizovaný (MA)'!Q38*'Model aktualizovaný (MA)'!$V38</f>
        <v>0</v>
      </c>
      <c r="R38" s="90">
        <f>'Model aktualizovaný (MA)'!R38*'Model aktualizovaný (MA)'!$V38</f>
        <v>0</v>
      </c>
      <c r="S38" s="90">
        <f>'Model aktualizovaný (MA)'!S38*'Model aktualizovaný (MA)'!$V38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(MA)'!$V39</f>
        <v>0</v>
      </c>
      <c r="F39" s="90">
        <f>'Model aktualizovaný (MA)'!F39*'Model aktualizovaný (MA)'!$V39</f>
        <v>0</v>
      </c>
      <c r="G39" s="90">
        <f>'Model aktualizovaný (MA)'!G39*'Model aktualizovaný (MA)'!$V39</f>
        <v>0</v>
      </c>
      <c r="H39" s="90">
        <f>'Model aktualizovaný (MA)'!H39*'Model aktualizovaný (MA)'!$V39</f>
        <v>0</v>
      </c>
      <c r="I39" s="90">
        <f>'Model aktualizovaný (MA)'!I39*'Model aktualizovaný (MA)'!$V39</f>
        <v>0</v>
      </c>
      <c r="J39" s="90">
        <f>'Model aktualizovaný (MA)'!J39*'Model aktualizovaný (MA)'!$V39</f>
        <v>0</v>
      </c>
      <c r="K39" s="90">
        <f>'Model aktualizovaný (MA)'!K39*'Model aktualizovaný (MA)'!$V39</f>
        <v>0</v>
      </c>
      <c r="L39" s="90">
        <f>'Model aktualizovaný (MA)'!L39*'Model aktualizovaný (MA)'!$V39</f>
        <v>0</v>
      </c>
      <c r="M39" s="90">
        <f>'Model aktualizovaný (MA)'!M39*'Model aktualizovaný (MA)'!$V39</f>
        <v>0</v>
      </c>
      <c r="N39" s="90">
        <f>'Model aktualizovaný (MA)'!N39*'Model aktualizovaný (MA)'!$V39</f>
        <v>0</v>
      </c>
      <c r="O39" s="90">
        <f>'Model aktualizovaný (MA)'!O39*'Model aktualizovaný (MA)'!$V39</f>
        <v>0</v>
      </c>
      <c r="P39" s="90">
        <f>'Model aktualizovaný (MA)'!P39*'Model aktualizovaný (MA)'!$V39</f>
        <v>0</v>
      </c>
      <c r="Q39" s="90">
        <f>'Model aktualizovaný (MA)'!Q39*'Model aktualizovaný (MA)'!$V39</f>
        <v>0</v>
      </c>
      <c r="R39" s="90">
        <f>'Model aktualizovaný (MA)'!R39*'Model aktualizovaný (MA)'!$V39</f>
        <v>0</v>
      </c>
      <c r="S39" s="90">
        <f>'Model aktualizovaný (MA)'!S39*'Model aktualizovaný (MA)'!$V39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(MA)'!$V40</f>
        <v>0</v>
      </c>
      <c r="F40" s="90">
        <f>'Model aktualizovaný (MA)'!F40*'Model aktualizovaný (MA)'!$V40</f>
        <v>0</v>
      </c>
      <c r="G40" s="90">
        <f>'Model aktualizovaný (MA)'!G40*'Model aktualizovaný (MA)'!$V40</f>
        <v>0</v>
      </c>
      <c r="H40" s="90">
        <f>'Model aktualizovaný (MA)'!H40*'Model aktualizovaný (MA)'!$V40</f>
        <v>0</v>
      </c>
      <c r="I40" s="90">
        <f>'Model aktualizovaný (MA)'!I40*'Model aktualizovaný (MA)'!$V40</f>
        <v>0</v>
      </c>
      <c r="J40" s="90">
        <f>'Model aktualizovaný (MA)'!J40*'Model aktualizovaný (MA)'!$V40</f>
        <v>0</v>
      </c>
      <c r="K40" s="90">
        <f>'Model aktualizovaný (MA)'!K40*'Model aktualizovaný (MA)'!$V40</f>
        <v>0</v>
      </c>
      <c r="L40" s="90">
        <f>'Model aktualizovaný (MA)'!L40*'Model aktualizovaný (MA)'!$V40</f>
        <v>0</v>
      </c>
      <c r="M40" s="90">
        <f>'Model aktualizovaný (MA)'!M40*'Model aktualizovaný (MA)'!$V40</f>
        <v>0</v>
      </c>
      <c r="N40" s="90">
        <f>'Model aktualizovaný (MA)'!N40*'Model aktualizovaný (MA)'!$V40</f>
        <v>0</v>
      </c>
      <c r="O40" s="90">
        <f>'Model aktualizovaný (MA)'!O40*'Model aktualizovaný (MA)'!$V40</f>
        <v>0</v>
      </c>
      <c r="P40" s="90">
        <f>'Model aktualizovaný (MA)'!P40*'Model aktualizovaný (MA)'!$V40</f>
        <v>0</v>
      </c>
      <c r="Q40" s="90">
        <f>'Model aktualizovaný (MA)'!Q40*'Model aktualizovaný (MA)'!$V40</f>
        <v>0</v>
      </c>
      <c r="R40" s="90">
        <f>'Model aktualizovaný (MA)'!R40*'Model aktualizovaný (MA)'!$V40</f>
        <v>0</v>
      </c>
      <c r="S40" s="90">
        <f>'Model aktualizovaný (MA)'!S40*'Model aktualizovaný (MA)'!$V40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(MA)'!$V41</f>
        <v>0</v>
      </c>
      <c r="F41" s="90">
        <f>'Model aktualizovaný (MA)'!F41*'Model aktualizovaný (MA)'!$V41</f>
        <v>0</v>
      </c>
      <c r="G41" s="90">
        <f>'Model aktualizovaný (MA)'!G41*'Model aktualizovaný (MA)'!$V41</f>
        <v>0</v>
      </c>
      <c r="H41" s="90">
        <f>'Model aktualizovaný (MA)'!H41*'Model aktualizovaný (MA)'!$V41</f>
        <v>0</v>
      </c>
      <c r="I41" s="90">
        <f>'Model aktualizovaný (MA)'!I41*'Model aktualizovaný (MA)'!$V41</f>
        <v>0</v>
      </c>
      <c r="J41" s="90">
        <f>'Model aktualizovaný (MA)'!J41*'Model aktualizovaný (MA)'!$V41</f>
        <v>0</v>
      </c>
      <c r="K41" s="90">
        <f>'Model aktualizovaný (MA)'!K41*'Model aktualizovaný (MA)'!$V41</f>
        <v>0</v>
      </c>
      <c r="L41" s="90">
        <f>'Model aktualizovaný (MA)'!L41*'Model aktualizovaný (MA)'!$V41</f>
        <v>0</v>
      </c>
      <c r="M41" s="90">
        <f>'Model aktualizovaný (MA)'!M41*'Model aktualizovaný (MA)'!$V41</f>
        <v>0</v>
      </c>
      <c r="N41" s="90">
        <f>'Model aktualizovaný (MA)'!N41*'Model aktualizovaný (MA)'!$V41</f>
        <v>0</v>
      </c>
      <c r="O41" s="90">
        <f>'Model aktualizovaný (MA)'!O41*'Model aktualizovaný (MA)'!$V41</f>
        <v>0</v>
      </c>
      <c r="P41" s="90">
        <f>'Model aktualizovaný (MA)'!P41*'Model aktualizovaný (MA)'!$V41</f>
        <v>0</v>
      </c>
      <c r="Q41" s="90">
        <f>'Model aktualizovaný (MA)'!Q41*'Model aktualizovaný (MA)'!$V41</f>
        <v>0</v>
      </c>
      <c r="R41" s="90">
        <f>'Model aktualizovaný (MA)'!R41*'Model aktualizovaný (MA)'!$V41</f>
        <v>0</v>
      </c>
      <c r="S41" s="90">
        <f>'Model aktualizovaný (MA)'!S41*'Model aktualizovaný (MA)'!$V41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(MA)'!$V42</f>
        <v>0</v>
      </c>
      <c r="F42" s="90">
        <f>'Model aktualizovaný (MA)'!F42*'Model aktualizovaný (MA)'!$V42</f>
        <v>0</v>
      </c>
      <c r="G42" s="90">
        <f>'Model aktualizovaný (MA)'!G42*'Model aktualizovaný (MA)'!$V42</f>
        <v>0</v>
      </c>
      <c r="H42" s="90">
        <f>'Model aktualizovaný (MA)'!H42*'Model aktualizovaný (MA)'!$V42</f>
        <v>0</v>
      </c>
      <c r="I42" s="90">
        <f>'Model aktualizovaný (MA)'!I42*'Model aktualizovaný (MA)'!$V42</f>
        <v>0</v>
      </c>
      <c r="J42" s="90">
        <f>'Model aktualizovaný (MA)'!J42*'Model aktualizovaný (MA)'!$V42</f>
        <v>0</v>
      </c>
      <c r="K42" s="90">
        <f>'Model aktualizovaný (MA)'!K42*'Model aktualizovaný (MA)'!$V42</f>
        <v>0</v>
      </c>
      <c r="L42" s="90">
        <f>'Model aktualizovaný (MA)'!L42*'Model aktualizovaný (MA)'!$V42</f>
        <v>0</v>
      </c>
      <c r="M42" s="90">
        <f>'Model aktualizovaný (MA)'!M42*'Model aktualizovaný (MA)'!$V42</f>
        <v>0</v>
      </c>
      <c r="N42" s="90">
        <f>'Model aktualizovaný (MA)'!N42*'Model aktualizovaný (MA)'!$V42</f>
        <v>0</v>
      </c>
      <c r="O42" s="90">
        <f>'Model aktualizovaný (MA)'!O42*'Model aktualizovaný (MA)'!$V42</f>
        <v>0</v>
      </c>
      <c r="P42" s="90">
        <f>'Model aktualizovaný (MA)'!P42*'Model aktualizovaný (MA)'!$V42</f>
        <v>0</v>
      </c>
      <c r="Q42" s="90">
        <f>'Model aktualizovaný (MA)'!Q42*'Model aktualizovaný (MA)'!$V42</f>
        <v>0</v>
      </c>
      <c r="R42" s="90">
        <f>'Model aktualizovaný (MA)'!R42*'Model aktualizovaný (MA)'!$V42</f>
        <v>0</v>
      </c>
      <c r="S42" s="90">
        <f>'Model aktualizovaný (MA)'!S42*'Model aktualizovaný (MA)'!$V42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(MA)'!$V43</f>
        <v>0</v>
      </c>
      <c r="F43" s="90">
        <f>'Model aktualizovaný (MA)'!F43*'Model aktualizovaný (MA)'!$V43</f>
        <v>0</v>
      </c>
      <c r="G43" s="90">
        <f>'Model aktualizovaný (MA)'!G43*'Model aktualizovaný (MA)'!$V43</f>
        <v>0</v>
      </c>
      <c r="H43" s="90">
        <f>'Model aktualizovaný (MA)'!H43*'Model aktualizovaný (MA)'!$V43</f>
        <v>0</v>
      </c>
      <c r="I43" s="90">
        <f>'Model aktualizovaný (MA)'!I43*'Model aktualizovaný (MA)'!$V43</f>
        <v>0</v>
      </c>
      <c r="J43" s="90">
        <f>'Model aktualizovaný (MA)'!J43*'Model aktualizovaný (MA)'!$V43</f>
        <v>0</v>
      </c>
      <c r="K43" s="90">
        <f>'Model aktualizovaný (MA)'!K43*'Model aktualizovaný (MA)'!$V43</f>
        <v>0</v>
      </c>
      <c r="L43" s="90">
        <f>'Model aktualizovaný (MA)'!L43*'Model aktualizovaný (MA)'!$V43</f>
        <v>0</v>
      </c>
      <c r="M43" s="90">
        <f>'Model aktualizovaný (MA)'!M43*'Model aktualizovaný (MA)'!$V43</f>
        <v>0</v>
      </c>
      <c r="N43" s="90">
        <f>'Model aktualizovaný (MA)'!N43*'Model aktualizovaný (MA)'!$V43</f>
        <v>0</v>
      </c>
      <c r="O43" s="90">
        <f>'Model aktualizovaný (MA)'!O43*'Model aktualizovaný (MA)'!$V43</f>
        <v>0</v>
      </c>
      <c r="P43" s="90">
        <f>'Model aktualizovaný (MA)'!P43*'Model aktualizovaný (MA)'!$V43</f>
        <v>0</v>
      </c>
      <c r="Q43" s="90">
        <f>'Model aktualizovaný (MA)'!Q43*'Model aktualizovaný (MA)'!$V43</f>
        <v>0</v>
      </c>
      <c r="R43" s="90">
        <f>'Model aktualizovaný (MA)'!R43*'Model aktualizovaný (MA)'!$V43</f>
        <v>0</v>
      </c>
      <c r="S43" s="90">
        <f>'Model aktualizovaný (MA)'!S43*'Model aktualizovaný (MA)'!$V43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(MA)'!$V44</f>
        <v>0</v>
      </c>
      <c r="F44" s="90">
        <f>'Model aktualizovaný (MA)'!F44*'Model aktualizovaný (MA)'!$V44</f>
        <v>0</v>
      </c>
      <c r="G44" s="90">
        <f>'Model aktualizovaný (MA)'!G44*'Model aktualizovaný (MA)'!$V44</f>
        <v>0</v>
      </c>
      <c r="H44" s="90">
        <f>'Model aktualizovaný (MA)'!H44*'Model aktualizovaný (MA)'!$V44</f>
        <v>0</v>
      </c>
      <c r="I44" s="90">
        <f>'Model aktualizovaný (MA)'!I44*'Model aktualizovaný (MA)'!$V44</f>
        <v>0</v>
      </c>
      <c r="J44" s="90">
        <f>'Model aktualizovaný (MA)'!J44*'Model aktualizovaný (MA)'!$V44</f>
        <v>0</v>
      </c>
      <c r="K44" s="90">
        <f>'Model aktualizovaný (MA)'!K44*'Model aktualizovaný (MA)'!$V44</f>
        <v>0</v>
      </c>
      <c r="L44" s="90">
        <f>'Model aktualizovaný (MA)'!L44*'Model aktualizovaný (MA)'!$V44</f>
        <v>0</v>
      </c>
      <c r="M44" s="90">
        <f>'Model aktualizovaný (MA)'!M44*'Model aktualizovaný (MA)'!$V44</f>
        <v>0</v>
      </c>
      <c r="N44" s="90">
        <f>'Model aktualizovaný (MA)'!N44*'Model aktualizovaný (MA)'!$V44</f>
        <v>0</v>
      </c>
      <c r="O44" s="90">
        <f>'Model aktualizovaný (MA)'!O44*'Model aktualizovaný (MA)'!$V44</f>
        <v>0</v>
      </c>
      <c r="P44" s="90">
        <f>'Model aktualizovaný (MA)'!P44*'Model aktualizovaný (MA)'!$V44</f>
        <v>0</v>
      </c>
      <c r="Q44" s="90">
        <f>'Model aktualizovaný (MA)'!Q44*'Model aktualizovaný (MA)'!$V44</f>
        <v>0</v>
      </c>
      <c r="R44" s="90">
        <f>'Model aktualizovaný (MA)'!R44*'Model aktualizovaný (MA)'!$V44</f>
        <v>0</v>
      </c>
      <c r="S44" s="90">
        <f>'Model aktualizovaný (MA)'!S44*'Model aktualizovaný (MA)'!$V44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(MA)'!$V45</f>
        <v>0</v>
      </c>
      <c r="F45" s="90">
        <f>'Model aktualizovaný (MA)'!F45*'Model aktualizovaný (MA)'!$V45</f>
        <v>0</v>
      </c>
      <c r="G45" s="90">
        <f>'Model aktualizovaný (MA)'!G45*'Model aktualizovaný (MA)'!$V45</f>
        <v>0</v>
      </c>
      <c r="H45" s="90">
        <f>'Model aktualizovaný (MA)'!H45*'Model aktualizovaný (MA)'!$V45</f>
        <v>0</v>
      </c>
      <c r="I45" s="90">
        <f>'Model aktualizovaný (MA)'!I45*'Model aktualizovaný (MA)'!$V45</f>
        <v>0</v>
      </c>
      <c r="J45" s="90">
        <f>'Model aktualizovaný (MA)'!J45*'Model aktualizovaný (MA)'!$V45</f>
        <v>0</v>
      </c>
      <c r="K45" s="90">
        <f>'Model aktualizovaný (MA)'!K45*'Model aktualizovaný (MA)'!$V45</f>
        <v>0</v>
      </c>
      <c r="L45" s="90">
        <f>'Model aktualizovaný (MA)'!L45*'Model aktualizovaný (MA)'!$V45</f>
        <v>0</v>
      </c>
      <c r="M45" s="90">
        <f>'Model aktualizovaný (MA)'!M45*'Model aktualizovaný (MA)'!$V45</f>
        <v>0</v>
      </c>
      <c r="N45" s="90">
        <f>'Model aktualizovaný (MA)'!N45*'Model aktualizovaný (MA)'!$V45</f>
        <v>0</v>
      </c>
      <c r="O45" s="90">
        <f>'Model aktualizovaný (MA)'!O45*'Model aktualizovaný (MA)'!$V45</f>
        <v>0</v>
      </c>
      <c r="P45" s="90">
        <f>'Model aktualizovaný (MA)'!P45*'Model aktualizovaný (MA)'!$V45</f>
        <v>0</v>
      </c>
      <c r="Q45" s="90">
        <f>'Model aktualizovaný (MA)'!Q45*'Model aktualizovaný (MA)'!$V45</f>
        <v>0</v>
      </c>
      <c r="R45" s="90">
        <f>'Model aktualizovaný (MA)'!R45*'Model aktualizovaný (MA)'!$V45</f>
        <v>0</v>
      </c>
      <c r="S45" s="90">
        <f>'Model aktualizovaný (MA)'!S45*'Model aktualizovaný (MA)'!$V45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(MA)'!$V46</f>
        <v>0</v>
      </c>
      <c r="F46" s="90">
        <f>'Model aktualizovaný (MA)'!F46*'Model aktualizovaný (MA)'!$V46</f>
        <v>0</v>
      </c>
      <c r="G46" s="90">
        <f>'Model aktualizovaný (MA)'!G46*'Model aktualizovaný (MA)'!$V46</f>
        <v>0</v>
      </c>
      <c r="H46" s="90">
        <f>'Model aktualizovaný (MA)'!H46*'Model aktualizovaný (MA)'!$V46</f>
        <v>0</v>
      </c>
      <c r="I46" s="90">
        <f>'Model aktualizovaný (MA)'!I46*'Model aktualizovaný (MA)'!$V46</f>
        <v>0</v>
      </c>
      <c r="J46" s="90">
        <f>'Model aktualizovaný (MA)'!J46*'Model aktualizovaný (MA)'!$V46</f>
        <v>0</v>
      </c>
      <c r="K46" s="90">
        <f>'Model aktualizovaný (MA)'!K46*'Model aktualizovaný (MA)'!$V46</f>
        <v>0</v>
      </c>
      <c r="L46" s="90">
        <f>'Model aktualizovaný (MA)'!L46*'Model aktualizovaný (MA)'!$V46</f>
        <v>0</v>
      </c>
      <c r="M46" s="90">
        <f>'Model aktualizovaný (MA)'!M46*'Model aktualizovaný (MA)'!$V46</f>
        <v>0</v>
      </c>
      <c r="N46" s="90">
        <f>'Model aktualizovaný (MA)'!N46*'Model aktualizovaný (MA)'!$V46</f>
        <v>0</v>
      </c>
      <c r="O46" s="90">
        <f>'Model aktualizovaný (MA)'!O46*'Model aktualizovaný (MA)'!$V46</f>
        <v>0</v>
      </c>
      <c r="P46" s="90">
        <f>'Model aktualizovaný (MA)'!P46*'Model aktualizovaný (MA)'!$V46</f>
        <v>0</v>
      </c>
      <c r="Q46" s="90">
        <f>'Model aktualizovaný (MA)'!Q46*'Model aktualizovaný (MA)'!$V46</f>
        <v>0</v>
      </c>
      <c r="R46" s="90">
        <f>'Model aktualizovaný (MA)'!R46*'Model aktualizovaný (MA)'!$V46</f>
        <v>0</v>
      </c>
      <c r="S46" s="90">
        <f>'Model aktualizovaný (MA)'!S46*'Model aktualizovaný (MA)'!$V46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(MA)'!$V47</f>
        <v>0</v>
      </c>
      <c r="F47" s="90">
        <f>'Model aktualizovaný (MA)'!F47*'Model aktualizovaný (MA)'!$V47</f>
        <v>0</v>
      </c>
      <c r="G47" s="90">
        <f>'Model aktualizovaný (MA)'!G47*'Model aktualizovaný (MA)'!$V47</f>
        <v>0</v>
      </c>
      <c r="H47" s="90">
        <f>'Model aktualizovaný (MA)'!H47*'Model aktualizovaný (MA)'!$V47</f>
        <v>0</v>
      </c>
      <c r="I47" s="90">
        <f>'Model aktualizovaný (MA)'!I47*'Model aktualizovaný (MA)'!$V47</f>
        <v>0</v>
      </c>
      <c r="J47" s="90">
        <f>'Model aktualizovaný (MA)'!J47*'Model aktualizovaný (MA)'!$V47</f>
        <v>0</v>
      </c>
      <c r="K47" s="90">
        <f>'Model aktualizovaný (MA)'!K47*'Model aktualizovaný (MA)'!$V47</f>
        <v>0</v>
      </c>
      <c r="L47" s="90">
        <f>'Model aktualizovaný (MA)'!L47*'Model aktualizovaný (MA)'!$V47</f>
        <v>0</v>
      </c>
      <c r="M47" s="90">
        <f>'Model aktualizovaný (MA)'!M47*'Model aktualizovaný (MA)'!$V47</f>
        <v>0</v>
      </c>
      <c r="N47" s="90">
        <f>'Model aktualizovaný (MA)'!N47*'Model aktualizovaný (MA)'!$V47</f>
        <v>0</v>
      </c>
      <c r="O47" s="90">
        <f>'Model aktualizovaný (MA)'!O47*'Model aktualizovaný (MA)'!$V47</f>
        <v>0</v>
      </c>
      <c r="P47" s="90">
        <f>'Model aktualizovaný (MA)'!P47*'Model aktualizovaný (MA)'!$V47</f>
        <v>0</v>
      </c>
      <c r="Q47" s="90">
        <f>'Model aktualizovaný (MA)'!Q47*'Model aktualizovaný (MA)'!$V47</f>
        <v>0</v>
      </c>
      <c r="R47" s="90">
        <f>'Model aktualizovaný (MA)'!R47*'Model aktualizovaný (MA)'!$V47</f>
        <v>0</v>
      </c>
      <c r="S47" s="90">
        <f>'Model aktualizovaný (MA)'!S47*'Model aktualizovaný (MA)'!$V47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(MA)'!$V48</f>
        <v>0</v>
      </c>
      <c r="F48" s="90">
        <f>'Model aktualizovaný (MA)'!F48*'Model aktualizovaný (MA)'!$V48</f>
        <v>0</v>
      </c>
      <c r="G48" s="90">
        <f>'Model aktualizovaný (MA)'!G48*'Model aktualizovaný (MA)'!$V48</f>
        <v>0</v>
      </c>
      <c r="H48" s="90">
        <f>'Model aktualizovaný (MA)'!H48*'Model aktualizovaný (MA)'!$V48</f>
        <v>0</v>
      </c>
      <c r="I48" s="90">
        <f>'Model aktualizovaný (MA)'!I48*'Model aktualizovaný (MA)'!$V48</f>
        <v>0</v>
      </c>
      <c r="J48" s="90">
        <f>'Model aktualizovaný (MA)'!J48*'Model aktualizovaný (MA)'!$V48</f>
        <v>0</v>
      </c>
      <c r="K48" s="90">
        <f>'Model aktualizovaný (MA)'!K48*'Model aktualizovaný (MA)'!$V48</f>
        <v>0</v>
      </c>
      <c r="L48" s="90">
        <f>'Model aktualizovaný (MA)'!L48*'Model aktualizovaný (MA)'!$V48</f>
        <v>0</v>
      </c>
      <c r="M48" s="90">
        <f>'Model aktualizovaný (MA)'!M48*'Model aktualizovaný (MA)'!$V48</f>
        <v>0</v>
      </c>
      <c r="N48" s="90">
        <f>'Model aktualizovaný (MA)'!N48*'Model aktualizovaný (MA)'!$V48</f>
        <v>0</v>
      </c>
      <c r="O48" s="90">
        <f>'Model aktualizovaný (MA)'!O48*'Model aktualizovaný (MA)'!$V48</f>
        <v>0</v>
      </c>
      <c r="P48" s="90">
        <f>'Model aktualizovaný (MA)'!P48*'Model aktualizovaný (MA)'!$V48</f>
        <v>0</v>
      </c>
      <c r="Q48" s="90">
        <f>'Model aktualizovaný (MA)'!Q48*'Model aktualizovaný (MA)'!$V48</f>
        <v>0</v>
      </c>
      <c r="R48" s="90">
        <f>'Model aktualizovaný (MA)'!R48*'Model aktualizovaný (MA)'!$V48</f>
        <v>0</v>
      </c>
      <c r="S48" s="90">
        <f>'Model aktualizovaný (MA)'!S48*'Model aktualizovaný (MA)'!$V48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(MA)'!$V49</f>
        <v>0</v>
      </c>
      <c r="F49" s="90">
        <f>'Model aktualizovaný (MA)'!F49*'Model aktualizovaný (MA)'!$V49</f>
        <v>0</v>
      </c>
      <c r="G49" s="90">
        <f>'Model aktualizovaný (MA)'!G49*'Model aktualizovaný (MA)'!$V49</f>
        <v>0</v>
      </c>
      <c r="H49" s="90">
        <f>'Model aktualizovaný (MA)'!H49*'Model aktualizovaný (MA)'!$V49</f>
        <v>0</v>
      </c>
      <c r="I49" s="90">
        <f>'Model aktualizovaný (MA)'!I49*'Model aktualizovaný (MA)'!$V49</f>
        <v>0</v>
      </c>
      <c r="J49" s="90">
        <f>'Model aktualizovaný (MA)'!J49*'Model aktualizovaný (MA)'!$V49</f>
        <v>0</v>
      </c>
      <c r="K49" s="90">
        <f>'Model aktualizovaný (MA)'!K49*'Model aktualizovaný (MA)'!$V49</f>
        <v>0</v>
      </c>
      <c r="L49" s="90">
        <f>'Model aktualizovaný (MA)'!L49*'Model aktualizovaný (MA)'!$V49</f>
        <v>0</v>
      </c>
      <c r="M49" s="90">
        <f>'Model aktualizovaný (MA)'!M49*'Model aktualizovaný (MA)'!$V49</f>
        <v>0</v>
      </c>
      <c r="N49" s="90">
        <f>'Model aktualizovaný (MA)'!N49*'Model aktualizovaný (MA)'!$V49</f>
        <v>0</v>
      </c>
      <c r="O49" s="90">
        <f>'Model aktualizovaný (MA)'!O49*'Model aktualizovaný (MA)'!$V49</f>
        <v>0</v>
      </c>
      <c r="P49" s="90">
        <f>'Model aktualizovaný (MA)'!P49*'Model aktualizovaný (MA)'!$V49</f>
        <v>0</v>
      </c>
      <c r="Q49" s="90">
        <f>'Model aktualizovaný (MA)'!Q49*'Model aktualizovaný (MA)'!$V49</f>
        <v>0</v>
      </c>
      <c r="R49" s="90">
        <f>'Model aktualizovaný (MA)'!R49*'Model aktualizovaný (MA)'!$V49</f>
        <v>0</v>
      </c>
      <c r="S49" s="90">
        <f>'Model aktualizovaný (MA)'!S49*'Model aktualizovaný (MA)'!$V49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(MA)'!$V50</f>
        <v>0</v>
      </c>
      <c r="F50" s="90">
        <f>'Model aktualizovaný (MA)'!F50*'Model aktualizovaný (MA)'!$V50</f>
        <v>0</v>
      </c>
      <c r="G50" s="90">
        <f>'Model aktualizovaný (MA)'!G50*'Model aktualizovaný (MA)'!$V50</f>
        <v>0</v>
      </c>
      <c r="H50" s="90">
        <f>'Model aktualizovaný (MA)'!H50*'Model aktualizovaný (MA)'!$V50</f>
        <v>0</v>
      </c>
      <c r="I50" s="90">
        <f>'Model aktualizovaný (MA)'!I50*'Model aktualizovaný (MA)'!$V50</f>
        <v>0</v>
      </c>
      <c r="J50" s="90">
        <f>'Model aktualizovaný (MA)'!J50*'Model aktualizovaný (MA)'!$V50</f>
        <v>0</v>
      </c>
      <c r="K50" s="90">
        <f>'Model aktualizovaný (MA)'!K50*'Model aktualizovaný (MA)'!$V50</f>
        <v>0</v>
      </c>
      <c r="L50" s="90">
        <f>'Model aktualizovaný (MA)'!L50*'Model aktualizovaný (MA)'!$V50</f>
        <v>0</v>
      </c>
      <c r="M50" s="90">
        <f>'Model aktualizovaný (MA)'!M50*'Model aktualizovaný (MA)'!$V50</f>
        <v>0</v>
      </c>
      <c r="N50" s="90">
        <f>'Model aktualizovaný (MA)'!N50*'Model aktualizovaný (MA)'!$V50</f>
        <v>0</v>
      </c>
      <c r="O50" s="90">
        <f>'Model aktualizovaný (MA)'!O50*'Model aktualizovaný (MA)'!$V50</f>
        <v>0</v>
      </c>
      <c r="P50" s="90">
        <f>'Model aktualizovaný (MA)'!P50*'Model aktualizovaný (MA)'!$V50</f>
        <v>0</v>
      </c>
      <c r="Q50" s="90">
        <f>'Model aktualizovaný (MA)'!Q50*'Model aktualizovaný (MA)'!$V50</f>
        <v>0</v>
      </c>
      <c r="R50" s="90">
        <f>'Model aktualizovaný (MA)'!R50*'Model aktualizovaný (MA)'!$V50</f>
        <v>0</v>
      </c>
      <c r="S50" s="90">
        <f>'Model aktualizovaný (MA)'!S50*'Model aktualizovaný (MA)'!$V50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(MA)'!$V51</f>
        <v>0</v>
      </c>
      <c r="F51" s="90">
        <f>'Model aktualizovaný (MA)'!F51*'Model aktualizovaný (MA)'!$V51</f>
        <v>0</v>
      </c>
      <c r="G51" s="90">
        <f>'Model aktualizovaný (MA)'!G51*'Model aktualizovaný (MA)'!$V51</f>
        <v>0</v>
      </c>
      <c r="H51" s="90">
        <f>'Model aktualizovaný (MA)'!H51*'Model aktualizovaný (MA)'!$V51</f>
        <v>0</v>
      </c>
      <c r="I51" s="90">
        <f>'Model aktualizovaný (MA)'!I51*'Model aktualizovaný (MA)'!$V51</f>
        <v>0</v>
      </c>
      <c r="J51" s="90">
        <f>'Model aktualizovaný (MA)'!J51*'Model aktualizovaný (MA)'!$V51</f>
        <v>0</v>
      </c>
      <c r="K51" s="90">
        <f>'Model aktualizovaný (MA)'!K51*'Model aktualizovaný (MA)'!$V51</f>
        <v>0</v>
      </c>
      <c r="L51" s="90">
        <f>'Model aktualizovaný (MA)'!L51*'Model aktualizovaný (MA)'!$V51</f>
        <v>0</v>
      </c>
      <c r="M51" s="90">
        <f>'Model aktualizovaný (MA)'!M51*'Model aktualizovaný (MA)'!$V51</f>
        <v>0</v>
      </c>
      <c r="N51" s="90">
        <f>'Model aktualizovaný (MA)'!N51*'Model aktualizovaný (MA)'!$V51</f>
        <v>0</v>
      </c>
      <c r="O51" s="90">
        <f>'Model aktualizovaný (MA)'!O51*'Model aktualizovaný (MA)'!$V51</f>
        <v>0</v>
      </c>
      <c r="P51" s="90">
        <f>'Model aktualizovaný (MA)'!P51*'Model aktualizovaný (MA)'!$V51</f>
        <v>0</v>
      </c>
      <c r="Q51" s="90">
        <f>'Model aktualizovaný (MA)'!Q51*'Model aktualizovaný (MA)'!$V51</f>
        <v>0</v>
      </c>
      <c r="R51" s="90">
        <f>'Model aktualizovaný (MA)'!R51*'Model aktualizovaný (MA)'!$V51</f>
        <v>0</v>
      </c>
      <c r="S51" s="90">
        <f>'Model aktualizovaný (MA)'!S51*'Model aktualizovaný (MA)'!$V51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(MA)'!$V52</f>
        <v>0</v>
      </c>
      <c r="F52" s="90">
        <f>'Model aktualizovaný (MA)'!F52*'Model aktualizovaný (MA)'!$V52</f>
        <v>0</v>
      </c>
      <c r="G52" s="90">
        <f>'Model aktualizovaný (MA)'!G52*'Model aktualizovaný (MA)'!$V52</f>
        <v>0</v>
      </c>
      <c r="H52" s="90">
        <f>'Model aktualizovaný (MA)'!H52*'Model aktualizovaný (MA)'!$V52</f>
        <v>0</v>
      </c>
      <c r="I52" s="90">
        <f>'Model aktualizovaný (MA)'!I52*'Model aktualizovaný (MA)'!$V52</f>
        <v>0</v>
      </c>
      <c r="J52" s="90">
        <f>'Model aktualizovaný (MA)'!J52*'Model aktualizovaný (MA)'!$V52</f>
        <v>0</v>
      </c>
      <c r="K52" s="90">
        <f>'Model aktualizovaný (MA)'!K52*'Model aktualizovaný (MA)'!$V52</f>
        <v>0</v>
      </c>
      <c r="L52" s="90">
        <f>'Model aktualizovaný (MA)'!L52*'Model aktualizovaný (MA)'!$V52</f>
        <v>0</v>
      </c>
      <c r="M52" s="90">
        <f>'Model aktualizovaný (MA)'!M52*'Model aktualizovaný (MA)'!$V52</f>
        <v>0</v>
      </c>
      <c r="N52" s="90">
        <f>'Model aktualizovaný (MA)'!N52*'Model aktualizovaný (MA)'!$V52</f>
        <v>0</v>
      </c>
      <c r="O52" s="90">
        <f>'Model aktualizovaný (MA)'!O52*'Model aktualizovaný (MA)'!$V52</f>
        <v>0</v>
      </c>
      <c r="P52" s="90">
        <f>'Model aktualizovaný (MA)'!P52*'Model aktualizovaný (MA)'!$V52</f>
        <v>0</v>
      </c>
      <c r="Q52" s="90">
        <f>'Model aktualizovaný (MA)'!Q52*'Model aktualizovaný (MA)'!$V52</f>
        <v>0</v>
      </c>
      <c r="R52" s="90">
        <f>'Model aktualizovaný (MA)'!R52*'Model aktualizovaný (MA)'!$V52</f>
        <v>0</v>
      </c>
      <c r="S52" s="90">
        <f>'Model aktualizovaný (MA)'!S52*'Model aktualizovaný (MA)'!$V52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(MA)'!$V53</f>
        <v>0</v>
      </c>
      <c r="F53" s="90">
        <f>'Model aktualizovaný (MA)'!F53*'Model aktualizovaný (MA)'!$V53</f>
        <v>0</v>
      </c>
      <c r="G53" s="90">
        <f>'Model aktualizovaný (MA)'!G53*'Model aktualizovaný (MA)'!$V53</f>
        <v>0</v>
      </c>
      <c r="H53" s="90">
        <f>'Model aktualizovaný (MA)'!H53*'Model aktualizovaný (MA)'!$V53</f>
        <v>0</v>
      </c>
      <c r="I53" s="90">
        <f>'Model aktualizovaný (MA)'!I53*'Model aktualizovaný (MA)'!$V53</f>
        <v>0</v>
      </c>
      <c r="J53" s="90">
        <f>'Model aktualizovaný (MA)'!J53*'Model aktualizovaný (MA)'!$V53</f>
        <v>0</v>
      </c>
      <c r="K53" s="90">
        <f>'Model aktualizovaný (MA)'!K53*'Model aktualizovaný (MA)'!$V53</f>
        <v>0</v>
      </c>
      <c r="L53" s="90">
        <f>'Model aktualizovaný (MA)'!L53*'Model aktualizovaný (MA)'!$V53</f>
        <v>0</v>
      </c>
      <c r="M53" s="90">
        <f>'Model aktualizovaný (MA)'!M53*'Model aktualizovaný (MA)'!$V53</f>
        <v>0</v>
      </c>
      <c r="N53" s="90">
        <f>'Model aktualizovaný (MA)'!N53*'Model aktualizovaný (MA)'!$V53</f>
        <v>0</v>
      </c>
      <c r="O53" s="90">
        <f>'Model aktualizovaný (MA)'!O53*'Model aktualizovaný (MA)'!$V53</f>
        <v>0</v>
      </c>
      <c r="P53" s="90">
        <f>'Model aktualizovaný (MA)'!P53*'Model aktualizovaný (MA)'!$V53</f>
        <v>0</v>
      </c>
      <c r="Q53" s="90">
        <f>'Model aktualizovaný (MA)'!Q53*'Model aktualizovaný (MA)'!$V53</f>
        <v>0</v>
      </c>
      <c r="R53" s="90">
        <f>'Model aktualizovaný (MA)'!R53*'Model aktualizovaný (MA)'!$V53</f>
        <v>0</v>
      </c>
      <c r="S53" s="90">
        <f>'Model aktualizovaný (MA)'!S53*'Model aktualizovaný (MA)'!$V53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(MA)'!$V54</f>
        <v>0</v>
      </c>
      <c r="F54" s="90">
        <f>'Model aktualizovaný (MA)'!F54*'Model aktualizovaný (MA)'!$V54</f>
        <v>0</v>
      </c>
      <c r="G54" s="90">
        <f>'Model aktualizovaný (MA)'!G54*'Model aktualizovaný (MA)'!$V54</f>
        <v>0</v>
      </c>
      <c r="H54" s="90">
        <f>'Model aktualizovaný (MA)'!H54*'Model aktualizovaný (MA)'!$V54</f>
        <v>0</v>
      </c>
      <c r="I54" s="90">
        <f>'Model aktualizovaný (MA)'!I54*'Model aktualizovaný (MA)'!$V54</f>
        <v>0</v>
      </c>
      <c r="J54" s="90">
        <f>'Model aktualizovaný (MA)'!J54*'Model aktualizovaný (MA)'!$V54</f>
        <v>0</v>
      </c>
      <c r="K54" s="90">
        <f>'Model aktualizovaný (MA)'!K54*'Model aktualizovaný (MA)'!$V54</f>
        <v>0</v>
      </c>
      <c r="L54" s="90">
        <f>'Model aktualizovaný (MA)'!L54*'Model aktualizovaný (MA)'!$V54</f>
        <v>0</v>
      </c>
      <c r="M54" s="90">
        <f>'Model aktualizovaný (MA)'!M54*'Model aktualizovaný (MA)'!$V54</f>
        <v>0</v>
      </c>
      <c r="N54" s="90">
        <f>'Model aktualizovaný (MA)'!N54*'Model aktualizovaný (MA)'!$V54</f>
        <v>0</v>
      </c>
      <c r="O54" s="90">
        <f>'Model aktualizovaný (MA)'!O54*'Model aktualizovaný (MA)'!$V54</f>
        <v>0</v>
      </c>
      <c r="P54" s="90">
        <f>'Model aktualizovaný (MA)'!P54*'Model aktualizovaný (MA)'!$V54</f>
        <v>0</v>
      </c>
      <c r="Q54" s="90">
        <f>'Model aktualizovaný (MA)'!Q54*'Model aktualizovaný (MA)'!$V54</f>
        <v>0</v>
      </c>
      <c r="R54" s="90">
        <f>'Model aktualizovaný (MA)'!R54*'Model aktualizovaný (MA)'!$V54</f>
        <v>0</v>
      </c>
      <c r="S54" s="90">
        <f>'Model aktualizovaný (MA)'!S54*'Model aktualizovaný (MA)'!$V54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(MA)'!$V55</f>
        <v>0</v>
      </c>
      <c r="F55" s="90">
        <f>'Model aktualizovaný (MA)'!F55*'Model aktualizovaný (MA)'!$V55</f>
        <v>0</v>
      </c>
      <c r="G55" s="90">
        <f>'Model aktualizovaný (MA)'!G55*'Model aktualizovaný (MA)'!$V55</f>
        <v>0</v>
      </c>
      <c r="H55" s="90">
        <f>'Model aktualizovaný (MA)'!H55*'Model aktualizovaný (MA)'!$V55</f>
        <v>0</v>
      </c>
      <c r="I55" s="90">
        <f>'Model aktualizovaný (MA)'!I55*'Model aktualizovaný (MA)'!$V55</f>
        <v>0</v>
      </c>
      <c r="J55" s="90">
        <f>'Model aktualizovaný (MA)'!J55*'Model aktualizovaný (MA)'!$V55</f>
        <v>0</v>
      </c>
      <c r="K55" s="90">
        <f>'Model aktualizovaný (MA)'!K55*'Model aktualizovaný (MA)'!$V55</f>
        <v>0</v>
      </c>
      <c r="L55" s="90">
        <f>'Model aktualizovaný (MA)'!L55*'Model aktualizovaný (MA)'!$V55</f>
        <v>0</v>
      </c>
      <c r="M55" s="90">
        <f>'Model aktualizovaný (MA)'!M55*'Model aktualizovaný (MA)'!$V55</f>
        <v>0</v>
      </c>
      <c r="N55" s="90">
        <f>'Model aktualizovaný (MA)'!N55*'Model aktualizovaný (MA)'!$V55</f>
        <v>0</v>
      </c>
      <c r="O55" s="90">
        <f>'Model aktualizovaný (MA)'!O55*'Model aktualizovaný (MA)'!$V55</f>
        <v>0</v>
      </c>
      <c r="P55" s="90">
        <f>'Model aktualizovaný (MA)'!P55*'Model aktualizovaný (MA)'!$V55</f>
        <v>0</v>
      </c>
      <c r="Q55" s="90">
        <f>'Model aktualizovaný (MA)'!Q55*'Model aktualizovaný (MA)'!$V55</f>
        <v>0</v>
      </c>
      <c r="R55" s="90">
        <f>'Model aktualizovaný (MA)'!R55*'Model aktualizovaný (MA)'!$V55</f>
        <v>0</v>
      </c>
      <c r="S55" s="90">
        <f>'Model aktualizovaný (MA)'!S55*'Model aktualizovaný (MA)'!$V55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(MA)'!$V56</f>
        <v>0</v>
      </c>
      <c r="F56" s="90">
        <f>'Model aktualizovaný (MA)'!F56*'Model aktualizovaný (MA)'!$V56</f>
        <v>0</v>
      </c>
      <c r="G56" s="90">
        <f>'Model aktualizovaný (MA)'!G56*'Model aktualizovaný (MA)'!$V56</f>
        <v>0</v>
      </c>
      <c r="H56" s="90">
        <f>'Model aktualizovaný (MA)'!H56*'Model aktualizovaný (MA)'!$V56</f>
        <v>0</v>
      </c>
      <c r="I56" s="90">
        <f>'Model aktualizovaný (MA)'!I56*'Model aktualizovaný (MA)'!$V56</f>
        <v>0</v>
      </c>
      <c r="J56" s="90">
        <f>'Model aktualizovaný (MA)'!J56*'Model aktualizovaný (MA)'!$V56</f>
        <v>0</v>
      </c>
      <c r="K56" s="90">
        <f>'Model aktualizovaný (MA)'!K56*'Model aktualizovaný (MA)'!$V56</f>
        <v>0</v>
      </c>
      <c r="L56" s="90">
        <f>'Model aktualizovaný (MA)'!L56*'Model aktualizovaný (MA)'!$V56</f>
        <v>0</v>
      </c>
      <c r="M56" s="90">
        <f>'Model aktualizovaný (MA)'!M56*'Model aktualizovaný (MA)'!$V56</f>
        <v>0</v>
      </c>
      <c r="N56" s="90">
        <f>'Model aktualizovaný (MA)'!N56*'Model aktualizovaný (MA)'!$V56</f>
        <v>0</v>
      </c>
      <c r="O56" s="90">
        <f>'Model aktualizovaný (MA)'!O56*'Model aktualizovaný (MA)'!$V56</f>
        <v>0</v>
      </c>
      <c r="P56" s="90">
        <f>'Model aktualizovaný (MA)'!P56*'Model aktualizovaný (MA)'!$V56</f>
        <v>0</v>
      </c>
      <c r="Q56" s="90">
        <f>'Model aktualizovaný (MA)'!Q56*'Model aktualizovaný (MA)'!$V56</f>
        <v>0</v>
      </c>
      <c r="R56" s="90">
        <f>'Model aktualizovaný (MA)'!R56*'Model aktualizovaný (MA)'!$V56</f>
        <v>0</v>
      </c>
      <c r="S56" s="90">
        <f>'Model aktualizovaný (MA)'!S56*'Model aktualizovaný (MA)'!$V56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(MA)'!$V57</f>
        <v>0</v>
      </c>
      <c r="F57" s="90">
        <f>'Model aktualizovaný (MA)'!F57*'Model aktualizovaný (MA)'!$V57</f>
        <v>0</v>
      </c>
      <c r="G57" s="90">
        <f>'Model aktualizovaný (MA)'!G57*'Model aktualizovaný (MA)'!$V57</f>
        <v>0</v>
      </c>
      <c r="H57" s="90">
        <f>'Model aktualizovaný (MA)'!H57*'Model aktualizovaný (MA)'!$V57</f>
        <v>0</v>
      </c>
      <c r="I57" s="90">
        <f>'Model aktualizovaný (MA)'!I57*'Model aktualizovaný (MA)'!$V57</f>
        <v>0</v>
      </c>
      <c r="J57" s="90">
        <f>'Model aktualizovaný (MA)'!J57*'Model aktualizovaný (MA)'!$V57</f>
        <v>0</v>
      </c>
      <c r="K57" s="90">
        <f>'Model aktualizovaný (MA)'!K57*'Model aktualizovaný (MA)'!$V57</f>
        <v>0</v>
      </c>
      <c r="L57" s="90">
        <f>'Model aktualizovaný (MA)'!L57*'Model aktualizovaný (MA)'!$V57</f>
        <v>0</v>
      </c>
      <c r="M57" s="90">
        <f>'Model aktualizovaný (MA)'!M57*'Model aktualizovaný (MA)'!$V57</f>
        <v>0</v>
      </c>
      <c r="N57" s="90">
        <f>'Model aktualizovaný (MA)'!N57*'Model aktualizovaný (MA)'!$V57</f>
        <v>0</v>
      </c>
      <c r="O57" s="90">
        <f>'Model aktualizovaný (MA)'!O57*'Model aktualizovaný (MA)'!$V57</f>
        <v>0</v>
      </c>
      <c r="P57" s="90">
        <f>'Model aktualizovaný (MA)'!P57*'Model aktualizovaný (MA)'!$V57</f>
        <v>0</v>
      </c>
      <c r="Q57" s="90">
        <f>'Model aktualizovaný (MA)'!Q57*'Model aktualizovaný (MA)'!$V57</f>
        <v>0</v>
      </c>
      <c r="R57" s="90">
        <f>'Model aktualizovaný (MA)'!R57*'Model aktualizovaný (MA)'!$V57</f>
        <v>0</v>
      </c>
      <c r="S57" s="90">
        <f>'Model aktualizovaný (MA)'!S57*'Model aktualizovaný (MA)'!$V57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(MA)'!$V58</f>
        <v>0</v>
      </c>
      <c r="F58" s="90">
        <f>'Model aktualizovaný (MA)'!F58*'Model aktualizovaný (MA)'!$V58</f>
        <v>0</v>
      </c>
      <c r="G58" s="90">
        <f>'Model aktualizovaný (MA)'!G58*'Model aktualizovaný (MA)'!$V58</f>
        <v>0</v>
      </c>
      <c r="H58" s="90">
        <f>'Model aktualizovaný (MA)'!H58*'Model aktualizovaný (MA)'!$V58</f>
        <v>0</v>
      </c>
      <c r="I58" s="90">
        <f>'Model aktualizovaný (MA)'!I58*'Model aktualizovaný (MA)'!$V58</f>
        <v>0</v>
      </c>
      <c r="J58" s="90">
        <f>'Model aktualizovaný (MA)'!J58*'Model aktualizovaný (MA)'!$V58</f>
        <v>0</v>
      </c>
      <c r="K58" s="90">
        <f>'Model aktualizovaný (MA)'!K58*'Model aktualizovaný (MA)'!$V58</f>
        <v>0</v>
      </c>
      <c r="L58" s="90">
        <f>'Model aktualizovaný (MA)'!L58*'Model aktualizovaný (MA)'!$V58</f>
        <v>0</v>
      </c>
      <c r="M58" s="90">
        <f>'Model aktualizovaný (MA)'!M58*'Model aktualizovaný (MA)'!$V58</f>
        <v>0</v>
      </c>
      <c r="N58" s="90">
        <f>'Model aktualizovaný (MA)'!N58*'Model aktualizovaný (MA)'!$V58</f>
        <v>0</v>
      </c>
      <c r="O58" s="90">
        <f>'Model aktualizovaný (MA)'!O58*'Model aktualizovaný (MA)'!$V58</f>
        <v>0</v>
      </c>
      <c r="P58" s="90">
        <f>'Model aktualizovaný (MA)'!P58*'Model aktualizovaný (MA)'!$V58</f>
        <v>0</v>
      </c>
      <c r="Q58" s="90">
        <f>'Model aktualizovaný (MA)'!Q58*'Model aktualizovaný (MA)'!$V58</f>
        <v>0</v>
      </c>
      <c r="R58" s="90">
        <f>'Model aktualizovaný (MA)'!R58*'Model aktualizovaný (MA)'!$V58</f>
        <v>0</v>
      </c>
      <c r="S58" s="90">
        <f>'Model aktualizovaný (MA)'!S58*'Model aktualizovaný (MA)'!$V58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(MA)'!$V59</f>
        <v>0</v>
      </c>
      <c r="F59" s="90">
        <f>'Model aktualizovaný (MA)'!F59*'Model aktualizovaný (MA)'!$V59</f>
        <v>0</v>
      </c>
      <c r="G59" s="90">
        <f>'Model aktualizovaný (MA)'!G59*'Model aktualizovaný (MA)'!$V59</f>
        <v>0</v>
      </c>
      <c r="H59" s="90">
        <f>'Model aktualizovaný (MA)'!H59*'Model aktualizovaný (MA)'!$V59</f>
        <v>0</v>
      </c>
      <c r="I59" s="90">
        <f>'Model aktualizovaný (MA)'!I59*'Model aktualizovaný (MA)'!$V59</f>
        <v>0</v>
      </c>
      <c r="J59" s="90">
        <f>'Model aktualizovaný (MA)'!J59*'Model aktualizovaný (MA)'!$V59</f>
        <v>0</v>
      </c>
      <c r="K59" s="90">
        <f>'Model aktualizovaný (MA)'!K59*'Model aktualizovaný (MA)'!$V59</f>
        <v>0</v>
      </c>
      <c r="L59" s="90">
        <f>'Model aktualizovaný (MA)'!L59*'Model aktualizovaný (MA)'!$V59</f>
        <v>0</v>
      </c>
      <c r="M59" s="90">
        <f>'Model aktualizovaný (MA)'!M59*'Model aktualizovaný (MA)'!$V59</f>
        <v>0</v>
      </c>
      <c r="N59" s="90">
        <f>'Model aktualizovaný (MA)'!N59*'Model aktualizovaný (MA)'!$V59</f>
        <v>0</v>
      </c>
      <c r="O59" s="90">
        <f>'Model aktualizovaný (MA)'!O59*'Model aktualizovaný (MA)'!$V59</f>
        <v>0</v>
      </c>
      <c r="P59" s="90">
        <f>'Model aktualizovaný (MA)'!P59*'Model aktualizovaný (MA)'!$V59</f>
        <v>0</v>
      </c>
      <c r="Q59" s="90">
        <f>'Model aktualizovaný (MA)'!Q59*'Model aktualizovaný (MA)'!$V59</f>
        <v>0</v>
      </c>
      <c r="R59" s="90">
        <f>'Model aktualizovaný (MA)'!R59*'Model aktualizovaný (MA)'!$V59</f>
        <v>0</v>
      </c>
      <c r="S59" s="90">
        <f>'Model aktualizovaný (MA)'!S59*'Model aktualizovaný (MA)'!$V59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(MA)'!$V60</f>
        <v>0</v>
      </c>
      <c r="F60" s="90">
        <f>'Model aktualizovaný (MA)'!F60*'Model aktualizovaný (MA)'!$V60</f>
        <v>0</v>
      </c>
      <c r="G60" s="90">
        <f>'Model aktualizovaný (MA)'!G60*'Model aktualizovaný (MA)'!$V60</f>
        <v>0</v>
      </c>
      <c r="H60" s="90">
        <f>'Model aktualizovaný (MA)'!H60*'Model aktualizovaný (MA)'!$V60</f>
        <v>0</v>
      </c>
      <c r="I60" s="90">
        <f>'Model aktualizovaný (MA)'!I60*'Model aktualizovaný (MA)'!$V60</f>
        <v>0</v>
      </c>
      <c r="J60" s="90">
        <f>'Model aktualizovaný (MA)'!J60*'Model aktualizovaný (MA)'!$V60</f>
        <v>0</v>
      </c>
      <c r="K60" s="90">
        <f>'Model aktualizovaný (MA)'!K60*'Model aktualizovaný (MA)'!$V60</f>
        <v>0</v>
      </c>
      <c r="L60" s="90">
        <f>'Model aktualizovaný (MA)'!L60*'Model aktualizovaný (MA)'!$V60</f>
        <v>0</v>
      </c>
      <c r="M60" s="90">
        <f>'Model aktualizovaný (MA)'!M60*'Model aktualizovaný (MA)'!$V60</f>
        <v>0</v>
      </c>
      <c r="N60" s="90">
        <f>'Model aktualizovaný (MA)'!N60*'Model aktualizovaný (MA)'!$V60</f>
        <v>0</v>
      </c>
      <c r="O60" s="90">
        <f>'Model aktualizovaný (MA)'!O60*'Model aktualizovaný (MA)'!$V60</f>
        <v>0</v>
      </c>
      <c r="P60" s="90">
        <f>'Model aktualizovaný (MA)'!P60*'Model aktualizovaný (MA)'!$V60</f>
        <v>0</v>
      </c>
      <c r="Q60" s="90">
        <f>'Model aktualizovaný (MA)'!Q60*'Model aktualizovaný (MA)'!$V60</f>
        <v>0</v>
      </c>
      <c r="R60" s="90">
        <f>'Model aktualizovaný (MA)'!R60*'Model aktualizovaný (MA)'!$V60</f>
        <v>0</v>
      </c>
      <c r="S60" s="90">
        <f>'Model aktualizovaný (MA)'!S60*'Model aktualizovaný (MA)'!$V60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100</v>
      </c>
      <c r="C61" s="9"/>
      <c r="D61" s="164" t="s">
        <v>313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102</v>
      </c>
      <c r="C63" s="9"/>
      <c r="D63" s="164" t="s">
        <v>314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5.75" thickBot="1" x14ac:dyDescent="0.3"/>
    <row r="65" spans="1:21" x14ac:dyDescent="0.25">
      <c r="A65" s="27" t="s">
        <v>99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(MA)'!$V67</f>
        <v>0</v>
      </c>
      <c r="F67" s="83">
        <f>'Model aktualizovaný (MA)'!F67*'Model aktualizovaný (MA)'!$V67</f>
        <v>0</v>
      </c>
      <c r="G67" s="83">
        <f>'Model aktualizovaný (MA)'!G67*'Model aktualizovaný (MA)'!$V67</f>
        <v>0</v>
      </c>
      <c r="H67" s="83">
        <f>'Model aktualizovaný (MA)'!H67*'Model aktualizovaný (MA)'!$V67</f>
        <v>0</v>
      </c>
      <c r="I67" s="83">
        <f>'Model aktualizovaný (MA)'!I67*'Model aktualizovaný (MA)'!$V67</f>
        <v>0</v>
      </c>
      <c r="J67" s="83">
        <f>'Model aktualizovaný (MA)'!J67*'Model aktualizovaný (MA)'!$V67</f>
        <v>0</v>
      </c>
      <c r="K67" s="83">
        <f>'Model aktualizovaný (MA)'!K67*'Model aktualizovaný (MA)'!$V67</f>
        <v>0</v>
      </c>
      <c r="L67" s="83">
        <f>'Model aktualizovaný (MA)'!L67*'Model aktualizovaný (MA)'!$V67</f>
        <v>0</v>
      </c>
      <c r="M67" s="83">
        <f>'Model aktualizovaný (MA)'!M67*'Model aktualizovaný (MA)'!$V67</f>
        <v>0</v>
      </c>
      <c r="N67" s="83">
        <f>'Model aktualizovaný (MA)'!N67*'Model aktualizovaný (MA)'!$V67</f>
        <v>0</v>
      </c>
      <c r="O67" s="83">
        <f>'Model aktualizovaný (MA)'!O67*'Model aktualizovaný (MA)'!$V67</f>
        <v>0</v>
      </c>
      <c r="P67" s="83">
        <f>'Model aktualizovaný (MA)'!P67*'Model aktualizovaný (MA)'!$V67</f>
        <v>0</v>
      </c>
      <c r="Q67" s="83">
        <f>'Model aktualizovaný (MA)'!Q67*'Model aktualizovaný (MA)'!$V67</f>
        <v>0</v>
      </c>
      <c r="R67" s="83">
        <f>'Model aktualizovaný (MA)'!R67*'Model aktualizovaný (MA)'!$V67</f>
        <v>0</v>
      </c>
      <c r="S67" s="83">
        <f>'Model aktualizovaný (MA)'!S67*'Model aktualizovaný (MA)'!$V67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(MA)'!$V68</f>
        <v>0</v>
      </c>
      <c r="F68" s="90">
        <f>'Model aktualizovaný (MA)'!F68*'Model aktualizovaný (MA)'!$V68</f>
        <v>0</v>
      </c>
      <c r="G68" s="90">
        <f>'Model aktualizovaný (MA)'!G68*'Model aktualizovaný (MA)'!$V68</f>
        <v>0</v>
      </c>
      <c r="H68" s="90">
        <f>'Model aktualizovaný (MA)'!H68*'Model aktualizovaný (MA)'!$V68</f>
        <v>0</v>
      </c>
      <c r="I68" s="90">
        <f>'Model aktualizovaný (MA)'!I68*'Model aktualizovaný (MA)'!$V68</f>
        <v>0</v>
      </c>
      <c r="J68" s="90">
        <f>'Model aktualizovaný (MA)'!J68*'Model aktualizovaný (MA)'!$V68</f>
        <v>0</v>
      </c>
      <c r="K68" s="90">
        <f>'Model aktualizovaný (MA)'!K68*'Model aktualizovaný (MA)'!$V68</f>
        <v>0</v>
      </c>
      <c r="L68" s="90">
        <f>'Model aktualizovaný (MA)'!L68*'Model aktualizovaný (MA)'!$V68</f>
        <v>0</v>
      </c>
      <c r="M68" s="90">
        <f>'Model aktualizovaný (MA)'!M68*'Model aktualizovaný (MA)'!$V68</f>
        <v>0</v>
      </c>
      <c r="N68" s="90">
        <f>'Model aktualizovaný (MA)'!N68*'Model aktualizovaný (MA)'!$V68</f>
        <v>0</v>
      </c>
      <c r="O68" s="90">
        <f>'Model aktualizovaný (MA)'!O68*'Model aktualizovaný (MA)'!$V68</f>
        <v>0</v>
      </c>
      <c r="P68" s="90">
        <f>'Model aktualizovaný (MA)'!P68*'Model aktualizovaný (MA)'!$V68</f>
        <v>0</v>
      </c>
      <c r="Q68" s="90">
        <f>'Model aktualizovaný (MA)'!Q68*'Model aktualizovaný (MA)'!$V68</f>
        <v>0</v>
      </c>
      <c r="R68" s="90">
        <f>'Model aktualizovaný (MA)'!R68*'Model aktualizovaný (MA)'!$V68</f>
        <v>0</v>
      </c>
      <c r="S68" s="90">
        <f>'Model aktualizovaný (MA)'!S68*'Model aktualizovaný (MA)'!$V68</f>
        <v>0</v>
      </c>
      <c r="T68" s="92">
        <f t="shared" si="33"/>
        <v>0</v>
      </c>
      <c r="U68" s="105">
        <f t="shared" si="34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(MA)'!$V69</f>
        <v>0</v>
      </c>
      <c r="F69" s="90">
        <f>'Model aktualizovaný (MA)'!F69*'Model aktualizovaný (MA)'!$V69</f>
        <v>0</v>
      </c>
      <c r="G69" s="90">
        <f>'Model aktualizovaný (MA)'!G69*'Model aktualizovaný (MA)'!$V69</f>
        <v>0</v>
      </c>
      <c r="H69" s="90">
        <f>'Model aktualizovaný (MA)'!H69*'Model aktualizovaný (MA)'!$V69</f>
        <v>0</v>
      </c>
      <c r="I69" s="90">
        <f>'Model aktualizovaný (MA)'!I69*'Model aktualizovaný (MA)'!$V69</f>
        <v>0</v>
      </c>
      <c r="J69" s="90">
        <f>'Model aktualizovaný (MA)'!J69*'Model aktualizovaný (MA)'!$V69</f>
        <v>0</v>
      </c>
      <c r="K69" s="90">
        <f>'Model aktualizovaný (MA)'!K69*'Model aktualizovaný (MA)'!$V69</f>
        <v>0</v>
      </c>
      <c r="L69" s="90">
        <f>'Model aktualizovaný (MA)'!L69*'Model aktualizovaný (MA)'!$V69</f>
        <v>0</v>
      </c>
      <c r="M69" s="90">
        <f>'Model aktualizovaný (MA)'!M69*'Model aktualizovaný (MA)'!$V69</f>
        <v>0</v>
      </c>
      <c r="N69" s="90">
        <f>'Model aktualizovaný (MA)'!N69*'Model aktualizovaný (MA)'!$V69</f>
        <v>0</v>
      </c>
      <c r="O69" s="90">
        <f>'Model aktualizovaný (MA)'!O69*'Model aktualizovaný (MA)'!$V69</f>
        <v>0</v>
      </c>
      <c r="P69" s="90">
        <f>'Model aktualizovaný (MA)'!P69*'Model aktualizovaný (MA)'!$V69</f>
        <v>0</v>
      </c>
      <c r="Q69" s="90">
        <f>'Model aktualizovaný (MA)'!Q69*'Model aktualizovaný (MA)'!$V69</f>
        <v>0</v>
      </c>
      <c r="R69" s="90">
        <f>'Model aktualizovaný (MA)'!R69*'Model aktualizovaný (MA)'!$V69</f>
        <v>0</v>
      </c>
      <c r="S69" s="90">
        <f>'Model aktualizovaný (MA)'!S69*'Model aktualizovaný (MA)'!$V69</f>
        <v>0</v>
      </c>
      <c r="T69" s="92">
        <f t="shared" si="33"/>
        <v>0</v>
      </c>
      <c r="U69" s="105">
        <f t="shared" si="34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(MA)'!$V70</f>
        <v>0</v>
      </c>
      <c r="F70" s="90">
        <f>'Model aktualizovaný (MA)'!F70*'Model aktualizovaný (MA)'!$V70</f>
        <v>0</v>
      </c>
      <c r="G70" s="90">
        <f>'Model aktualizovaný (MA)'!G70*'Model aktualizovaný (MA)'!$V70</f>
        <v>0</v>
      </c>
      <c r="H70" s="90">
        <f>'Model aktualizovaný (MA)'!H70*'Model aktualizovaný (MA)'!$V70</f>
        <v>0</v>
      </c>
      <c r="I70" s="90">
        <f>'Model aktualizovaný (MA)'!I70*'Model aktualizovaný (MA)'!$V70</f>
        <v>0</v>
      </c>
      <c r="J70" s="90">
        <f>'Model aktualizovaný (MA)'!J70*'Model aktualizovaný (MA)'!$V70</f>
        <v>0</v>
      </c>
      <c r="K70" s="90">
        <f>'Model aktualizovaný (MA)'!K70*'Model aktualizovaný (MA)'!$V70</f>
        <v>0</v>
      </c>
      <c r="L70" s="90">
        <f>'Model aktualizovaný (MA)'!L70*'Model aktualizovaný (MA)'!$V70</f>
        <v>0</v>
      </c>
      <c r="M70" s="90">
        <f>'Model aktualizovaný (MA)'!M70*'Model aktualizovaný (MA)'!$V70</f>
        <v>0</v>
      </c>
      <c r="N70" s="90">
        <f>'Model aktualizovaný (MA)'!N70*'Model aktualizovaný (MA)'!$V70</f>
        <v>0</v>
      </c>
      <c r="O70" s="90">
        <f>'Model aktualizovaný (MA)'!O70*'Model aktualizovaný (MA)'!$V70</f>
        <v>0</v>
      </c>
      <c r="P70" s="90">
        <f>'Model aktualizovaný (MA)'!P70*'Model aktualizovaný (MA)'!$V70</f>
        <v>0</v>
      </c>
      <c r="Q70" s="90">
        <f>'Model aktualizovaný (MA)'!Q70*'Model aktualizovaný (MA)'!$V70</f>
        <v>0</v>
      </c>
      <c r="R70" s="90">
        <f>'Model aktualizovaný (MA)'!R70*'Model aktualizovaný (MA)'!$V70</f>
        <v>0</v>
      </c>
      <c r="S70" s="90">
        <f>'Model aktualizovaný (MA)'!S70*'Model aktualizovaný (MA)'!$V70</f>
        <v>0</v>
      </c>
      <c r="T70" s="92">
        <f t="shared" si="33"/>
        <v>0</v>
      </c>
      <c r="U70" s="105">
        <f t="shared" si="34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(MA)'!$V71</f>
        <v>0</v>
      </c>
      <c r="F71" s="90">
        <f>'Model aktualizovaný (MA)'!F71*'Model aktualizovaný (MA)'!$V71</f>
        <v>0</v>
      </c>
      <c r="G71" s="90">
        <f>'Model aktualizovaný (MA)'!G71*'Model aktualizovaný (MA)'!$V71</f>
        <v>0</v>
      </c>
      <c r="H71" s="90">
        <f>'Model aktualizovaný (MA)'!H71*'Model aktualizovaný (MA)'!$V71</f>
        <v>0</v>
      </c>
      <c r="I71" s="90">
        <f>'Model aktualizovaný (MA)'!I71*'Model aktualizovaný (MA)'!$V71</f>
        <v>0</v>
      </c>
      <c r="J71" s="90">
        <f>'Model aktualizovaný (MA)'!J71*'Model aktualizovaný (MA)'!$V71</f>
        <v>0</v>
      </c>
      <c r="K71" s="90">
        <f>'Model aktualizovaný (MA)'!K71*'Model aktualizovaný (MA)'!$V71</f>
        <v>0</v>
      </c>
      <c r="L71" s="90">
        <f>'Model aktualizovaný (MA)'!L71*'Model aktualizovaný (MA)'!$V71</f>
        <v>0</v>
      </c>
      <c r="M71" s="90">
        <f>'Model aktualizovaný (MA)'!M71*'Model aktualizovaný (MA)'!$V71</f>
        <v>0</v>
      </c>
      <c r="N71" s="90">
        <f>'Model aktualizovaný (MA)'!N71*'Model aktualizovaný (MA)'!$V71</f>
        <v>0</v>
      </c>
      <c r="O71" s="90">
        <f>'Model aktualizovaný (MA)'!O71*'Model aktualizovaný (MA)'!$V71</f>
        <v>0</v>
      </c>
      <c r="P71" s="90">
        <f>'Model aktualizovaný (MA)'!P71*'Model aktualizovaný (MA)'!$V71</f>
        <v>0</v>
      </c>
      <c r="Q71" s="90">
        <f>'Model aktualizovaný (MA)'!Q71*'Model aktualizovaný (MA)'!$V71</f>
        <v>0</v>
      </c>
      <c r="R71" s="90">
        <f>'Model aktualizovaný (MA)'!R71*'Model aktualizovaný (MA)'!$V71</f>
        <v>0</v>
      </c>
      <c r="S71" s="90">
        <f>'Model aktualizovaný (MA)'!S71*'Model aktualizovaný (MA)'!$V71</f>
        <v>0</v>
      </c>
      <c r="T71" s="92">
        <f t="shared" si="33"/>
        <v>0</v>
      </c>
      <c r="U71" s="105">
        <f t="shared" si="34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(MA)'!$V72</f>
        <v>0</v>
      </c>
      <c r="F72" s="90">
        <f>'Model aktualizovaný (MA)'!F72*'Model aktualizovaný (MA)'!$V72</f>
        <v>0</v>
      </c>
      <c r="G72" s="90">
        <f>'Model aktualizovaný (MA)'!G72*'Model aktualizovaný (MA)'!$V72</f>
        <v>0</v>
      </c>
      <c r="H72" s="90">
        <f>'Model aktualizovaný (MA)'!H72*'Model aktualizovaný (MA)'!$V72</f>
        <v>0</v>
      </c>
      <c r="I72" s="90">
        <f>'Model aktualizovaný (MA)'!I72*'Model aktualizovaný (MA)'!$V72</f>
        <v>0</v>
      </c>
      <c r="J72" s="90">
        <f>'Model aktualizovaný (MA)'!J72*'Model aktualizovaný (MA)'!$V72</f>
        <v>0</v>
      </c>
      <c r="K72" s="90">
        <f>'Model aktualizovaný (MA)'!K72*'Model aktualizovaný (MA)'!$V72</f>
        <v>0</v>
      </c>
      <c r="L72" s="90">
        <f>'Model aktualizovaný (MA)'!L72*'Model aktualizovaný (MA)'!$V72</f>
        <v>0</v>
      </c>
      <c r="M72" s="90">
        <f>'Model aktualizovaný (MA)'!M72*'Model aktualizovaný (MA)'!$V72</f>
        <v>0</v>
      </c>
      <c r="N72" s="90">
        <f>'Model aktualizovaný (MA)'!N72*'Model aktualizovaný (MA)'!$V72</f>
        <v>0</v>
      </c>
      <c r="O72" s="90">
        <f>'Model aktualizovaný (MA)'!O72*'Model aktualizovaný (MA)'!$V72</f>
        <v>0</v>
      </c>
      <c r="P72" s="90">
        <f>'Model aktualizovaný (MA)'!P72*'Model aktualizovaný (MA)'!$V72</f>
        <v>0</v>
      </c>
      <c r="Q72" s="90">
        <f>'Model aktualizovaný (MA)'!Q72*'Model aktualizovaný (MA)'!$V72</f>
        <v>0</v>
      </c>
      <c r="R72" s="90">
        <f>'Model aktualizovaný (MA)'!R72*'Model aktualizovaný (MA)'!$V72</f>
        <v>0</v>
      </c>
      <c r="S72" s="90">
        <f>'Model aktualizovaný (MA)'!S72*'Model aktualizovaný (MA)'!$V72</f>
        <v>0</v>
      </c>
      <c r="T72" s="92">
        <f t="shared" si="33"/>
        <v>0</v>
      </c>
      <c r="U72" s="105">
        <f t="shared" si="34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(MA)'!$V73</f>
        <v>0</v>
      </c>
      <c r="F73" s="90">
        <f>'Model aktualizovaný (MA)'!F73*'Model aktualizovaný (MA)'!$V73</f>
        <v>0</v>
      </c>
      <c r="G73" s="90">
        <f>'Model aktualizovaný (MA)'!G73*'Model aktualizovaný (MA)'!$V73</f>
        <v>0</v>
      </c>
      <c r="H73" s="90">
        <f>'Model aktualizovaný (MA)'!H73*'Model aktualizovaný (MA)'!$V73</f>
        <v>0</v>
      </c>
      <c r="I73" s="90">
        <f>'Model aktualizovaný (MA)'!I73*'Model aktualizovaný (MA)'!$V73</f>
        <v>0</v>
      </c>
      <c r="J73" s="90">
        <f>'Model aktualizovaný (MA)'!J73*'Model aktualizovaný (MA)'!$V73</f>
        <v>0</v>
      </c>
      <c r="K73" s="90">
        <f>'Model aktualizovaný (MA)'!K73*'Model aktualizovaný (MA)'!$V73</f>
        <v>0</v>
      </c>
      <c r="L73" s="90">
        <f>'Model aktualizovaný (MA)'!L73*'Model aktualizovaný (MA)'!$V73</f>
        <v>0</v>
      </c>
      <c r="M73" s="90">
        <f>'Model aktualizovaný (MA)'!M73*'Model aktualizovaný (MA)'!$V73</f>
        <v>0</v>
      </c>
      <c r="N73" s="90">
        <f>'Model aktualizovaný (MA)'!N73*'Model aktualizovaný (MA)'!$V73</f>
        <v>0</v>
      </c>
      <c r="O73" s="90">
        <f>'Model aktualizovaný (MA)'!O73*'Model aktualizovaný (MA)'!$V73</f>
        <v>0</v>
      </c>
      <c r="P73" s="90">
        <f>'Model aktualizovaný (MA)'!P73*'Model aktualizovaný (MA)'!$V73</f>
        <v>0</v>
      </c>
      <c r="Q73" s="90">
        <f>'Model aktualizovaný (MA)'!Q73*'Model aktualizovaný (MA)'!$V73</f>
        <v>0</v>
      </c>
      <c r="R73" s="90">
        <f>'Model aktualizovaný (MA)'!R73*'Model aktualizovaný (MA)'!$V73</f>
        <v>0</v>
      </c>
      <c r="S73" s="90">
        <f>'Model aktualizovaný (MA)'!S73*'Model aktualizovaný (MA)'!$V73</f>
        <v>0</v>
      </c>
      <c r="T73" s="92">
        <f t="shared" si="33"/>
        <v>0</v>
      </c>
      <c r="U73" s="105">
        <f t="shared" si="34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(MA)'!$V74</f>
        <v>0</v>
      </c>
      <c r="F74" s="90">
        <f>'Model aktualizovaný (MA)'!F74*'Model aktualizovaný (MA)'!$V74</f>
        <v>0</v>
      </c>
      <c r="G74" s="90">
        <f>'Model aktualizovaný (MA)'!G74*'Model aktualizovaný (MA)'!$V74</f>
        <v>0</v>
      </c>
      <c r="H74" s="90">
        <f>'Model aktualizovaný (MA)'!H74*'Model aktualizovaný (MA)'!$V74</f>
        <v>0</v>
      </c>
      <c r="I74" s="90">
        <f>'Model aktualizovaný (MA)'!I74*'Model aktualizovaný (MA)'!$V74</f>
        <v>0</v>
      </c>
      <c r="J74" s="90">
        <f>'Model aktualizovaný (MA)'!J74*'Model aktualizovaný (MA)'!$V74</f>
        <v>0</v>
      </c>
      <c r="K74" s="90">
        <f>'Model aktualizovaný (MA)'!K74*'Model aktualizovaný (MA)'!$V74</f>
        <v>0</v>
      </c>
      <c r="L74" s="90">
        <f>'Model aktualizovaný (MA)'!L74*'Model aktualizovaný (MA)'!$V74</f>
        <v>0</v>
      </c>
      <c r="M74" s="90">
        <f>'Model aktualizovaný (MA)'!M74*'Model aktualizovaný (MA)'!$V74</f>
        <v>0</v>
      </c>
      <c r="N74" s="90">
        <f>'Model aktualizovaný (MA)'!N74*'Model aktualizovaný (MA)'!$V74</f>
        <v>0</v>
      </c>
      <c r="O74" s="90">
        <f>'Model aktualizovaný (MA)'!O74*'Model aktualizovaný (MA)'!$V74</f>
        <v>0</v>
      </c>
      <c r="P74" s="90">
        <f>'Model aktualizovaný (MA)'!P74*'Model aktualizovaný (MA)'!$V74</f>
        <v>0</v>
      </c>
      <c r="Q74" s="90">
        <f>'Model aktualizovaný (MA)'!Q74*'Model aktualizovaný (MA)'!$V74</f>
        <v>0</v>
      </c>
      <c r="R74" s="90">
        <f>'Model aktualizovaný (MA)'!R74*'Model aktualizovaný (MA)'!$V74</f>
        <v>0</v>
      </c>
      <c r="S74" s="90">
        <f>'Model aktualizovaný (MA)'!S74*'Model aktualizovaný (MA)'!$V74</f>
        <v>0</v>
      </c>
      <c r="T74" s="92">
        <f t="shared" si="33"/>
        <v>0</v>
      </c>
      <c r="U74" s="105">
        <f t="shared" si="34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(MA)'!$V75</f>
        <v>0</v>
      </c>
      <c r="F75" s="90">
        <f>'Model aktualizovaný (MA)'!F75*'Model aktualizovaný (MA)'!$V75</f>
        <v>0</v>
      </c>
      <c r="G75" s="90">
        <f>'Model aktualizovaný (MA)'!G75*'Model aktualizovaný (MA)'!$V75</f>
        <v>0</v>
      </c>
      <c r="H75" s="90">
        <f>'Model aktualizovaný (MA)'!H75*'Model aktualizovaný (MA)'!$V75</f>
        <v>0</v>
      </c>
      <c r="I75" s="90">
        <f>'Model aktualizovaný (MA)'!I75*'Model aktualizovaný (MA)'!$V75</f>
        <v>0</v>
      </c>
      <c r="J75" s="90">
        <f>'Model aktualizovaný (MA)'!J75*'Model aktualizovaný (MA)'!$V75</f>
        <v>0</v>
      </c>
      <c r="K75" s="90">
        <f>'Model aktualizovaný (MA)'!K75*'Model aktualizovaný (MA)'!$V75</f>
        <v>0</v>
      </c>
      <c r="L75" s="90">
        <f>'Model aktualizovaný (MA)'!L75*'Model aktualizovaný (MA)'!$V75</f>
        <v>0</v>
      </c>
      <c r="M75" s="90">
        <f>'Model aktualizovaný (MA)'!M75*'Model aktualizovaný (MA)'!$V75</f>
        <v>0</v>
      </c>
      <c r="N75" s="90">
        <f>'Model aktualizovaný (MA)'!N75*'Model aktualizovaný (MA)'!$V75</f>
        <v>0</v>
      </c>
      <c r="O75" s="90">
        <f>'Model aktualizovaný (MA)'!O75*'Model aktualizovaný (MA)'!$V75</f>
        <v>0</v>
      </c>
      <c r="P75" s="90">
        <f>'Model aktualizovaný (MA)'!P75*'Model aktualizovaný (MA)'!$V75</f>
        <v>0</v>
      </c>
      <c r="Q75" s="90">
        <f>'Model aktualizovaný (MA)'!Q75*'Model aktualizovaný (MA)'!$V75</f>
        <v>0</v>
      </c>
      <c r="R75" s="90">
        <f>'Model aktualizovaný (MA)'!R75*'Model aktualizovaný (MA)'!$V75</f>
        <v>0</v>
      </c>
      <c r="S75" s="90">
        <f>'Model aktualizovaný (MA)'!S75*'Model aktualizovaný (MA)'!$V75</f>
        <v>0</v>
      </c>
      <c r="T75" s="92">
        <f t="shared" si="33"/>
        <v>0</v>
      </c>
      <c r="U75" s="105">
        <f t="shared" si="34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(MA)'!$V76</f>
        <v>0</v>
      </c>
      <c r="F76" s="90">
        <f>'Model aktualizovaný (MA)'!F76*'Model aktualizovaný (MA)'!$V76</f>
        <v>0</v>
      </c>
      <c r="G76" s="90">
        <f>'Model aktualizovaný (MA)'!G76*'Model aktualizovaný (MA)'!$V76</f>
        <v>0</v>
      </c>
      <c r="H76" s="90">
        <f>'Model aktualizovaný (MA)'!H76*'Model aktualizovaný (MA)'!$V76</f>
        <v>0</v>
      </c>
      <c r="I76" s="90">
        <f>'Model aktualizovaný (MA)'!I76*'Model aktualizovaný (MA)'!$V76</f>
        <v>0</v>
      </c>
      <c r="J76" s="90">
        <f>'Model aktualizovaný (MA)'!J76*'Model aktualizovaný (MA)'!$V76</f>
        <v>0</v>
      </c>
      <c r="K76" s="90">
        <f>'Model aktualizovaný (MA)'!K76*'Model aktualizovaný (MA)'!$V76</f>
        <v>0</v>
      </c>
      <c r="L76" s="90">
        <f>'Model aktualizovaný (MA)'!L76*'Model aktualizovaný (MA)'!$V76</f>
        <v>0</v>
      </c>
      <c r="M76" s="90">
        <f>'Model aktualizovaný (MA)'!M76*'Model aktualizovaný (MA)'!$V76</f>
        <v>0</v>
      </c>
      <c r="N76" s="90">
        <f>'Model aktualizovaný (MA)'!N76*'Model aktualizovaný (MA)'!$V76</f>
        <v>0</v>
      </c>
      <c r="O76" s="90">
        <f>'Model aktualizovaný (MA)'!O76*'Model aktualizovaný (MA)'!$V76</f>
        <v>0</v>
      </c>
      <c r="P76" s="90">
        <f>'Model aktualizovaný (MA)'!P76*'Model aktualizovaný (MA)'!$V76</f>
        <v>0</v>
      </c>
      <c r="Q76" s="90">
        <f>'Model aktualizovaný (MA)'!Q76*'Model aktualizovaný (MA)'!$V76</f>
        <v>0</v>
      </c>
      <c r="R76" s="90">
        <f>'Model aktualizovaný (MA)'!R76*'Model aktualizovaný (MA)'!$V76</f>
        <v>0</v>
      </c>
      <c r="S76" s="90">
        <f>'Model aktualizovaný (MA)'!S76*'Model aktualizovaný (MA)'!$V76</f>
        <v>0</v>
      </c>
      <c r="T76" s="92">
        <f t="shared" si="33"/>
        <v>0</v>
      </c>
      <c r="U76" s="105">
        <f t="shared" si="34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(MA)'!$V77</f>
        <v>0</v>
      </c>
      <c r="F77" s="90">
        <f>'Model aktualizovaný (MA)'!F77*'Model aktualizovaný (MA)'!$V77</f>
        <v>0</v>
      </c>
      <c r="G77" s="90">
        <f>'Model aktualizovaný (MA)'!G77*'Model aktualizovaný (MA)'!$V77</f>
        <v>0</v>
      </c>
      <c r="H77" s="90">
        <f>'Model aktualizovaný (MA)'!H77*'Model aktualizovaný (MA)'!$V77</f>
        <v>0</v>
      </c>
      <c r="I77" s="90">
        <f>'Model aktualizovaný (MA)'!I77*'Model aktualizovaný (MA)'!$V77</f>
        <v>0</v>
      </c>
      <c r="J77" s="90">
        <f>'Model aktualizovaný (MA)'!J77*'Model aktualizovaný (MA)'!$V77</f>
        <v>0</v>
      </c>
      <c r="K77" s="90">
        <f>'Model aktualizovaný (MA)'!K77*'Model aktualizovaný (MA)'!$V77</f>
        <v>0</v>
      </c>
      <c r="L77" s="90">
        <f>'Model aktualizovaný (MA)'!L77*'Model aktualizovaný (MA)'!$V77</f>
        <v>0</v>
      </c>
      <c r="M77" s="90">
        <f>'Model aktualizovaný (MA)'!M77*'Model aktualizovaný (MA)'!$V77</f>
        <v>0</v>
      </c>
      <c r="N77" s="90">
        <f>'Model aktualizovaný (MA)'!N77*'Model aktualizovaný (MA)'!$V77</f>
        <v>0</v>
      </c>
      <c r="O77" s="90">
        <f>'Model aktualizovaný (MA)'!O77*'Model aktualizovaný (MA)'!$V77</f>
        <v>0</v>
      </c>
      <c r="P77" s="90">
        <f>'Model aktualizovaný (MA)'!P77*'Model aktualizovaný (MA)'!$V77</f>
        <v>0</v>
      </c>
      <c r="Q77" s="90">
        <f>'Model aktualizovaný (MA)'!Q77*'Model aktualizovaný (MA)'!$V77</f>
        <v>0</v>
      </c>
      <c r="R77" s="90">
        <f>'Model aktualizovaný (MA)'!R77*'Model aktualizovaný (MA)'!$V77</f>
        <v>0</v>
      </c>
      <c r="S77" s="90">
        <f>'Model aktualizovaný (MA)'!S77*'Model aktualizovaný (MA)'!$V77</f>
        <v>0</v>
      </c>
      <c r="T77" s="92">
        <f t="shared" si="33"/>
        <v>0</v>
      </c>
      <c r="U77" s="105">
        <f t="shared" si="34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(MA)'!$V78</f>
        <v>0</v>
      </c>
      <c r="F78" s="90">
        <f>'Model aktualizovaný (MA)'!F78*'Model aktualizovaný (MA)'!$V78</f>
        <v>0</v>
      </c>
      <c r="G78" s="90">
        <f>'Model aktualizovaný (MA)'!G78*'Model aktualizovaný (MA)'!$V78</f>
        <v>0</v>
      </c>
      <c r="H78" s="90">
        <f>'Model aktualizovaný (MA)'!H78*'Model aktualizovaný (MA)'!$V78</f>
        <v>0</v>
      </c>
      <c r="I78" s="90">
        <f>'Model aktualizovaný (MA)'!I78*'Model aktualizovaný (MA)'!$V78</f>
        <v>0</v>
      </c>
      <c r="J78" s="90">
        <f>'Model aktualizovaný (MA)'!J78*'Model aktualizovaný (MA)'!$V78</f>
        <v>0</v>
      </c>
      <c r="K78" s="90">
        <f>'Model aktualizovaný (MA)'!K78*'Model aktualizovaný (MA)'!$V78</f>
        <v>0</v>
      </c>
      <c r="L78" s="90">
        <f>'Model aktualizovaný (MA)'!L78*'Model aktualizovaný (MA)'!$V78</f>
        <v>0</v>
      </c>
      <c r="M78" s="90">
        <f>'Model aktualizovaný (MA)'!M78*'Model aktualizovaný (MA)'!$V78</f>
        <v>0</v>
      </c>
      <c r="N78" s="90">
        <f>'Model aktualizovaný (MA)'!N78*'Model aktualizovaný (MA)'!$V78</f>
        <v>0</v>
      </c>
      <c r="O78" s="90">
        <f>'Model aktualizovaný (MA)'!O78*'Model aktualizovaný (MA)'!$V78</f>
        <v>0</v>
      </c>
      <c r="P78" s="90">
        <f>'Model aktualizovaný (MA)'!P78*'Model aktualizovaný (MA)'!$V78</f>
        <v>0</v>
      </c>
      <c r="Q78" s="90">
        <f>'Model aktualizovaný (MA)'!Q78*'Model aktualizovaný (MA)'!$V78</f>
        <v>0</v>
      </c>
      <c r="R78" s="90">
        <f>'Model aktualizovaný (MA)'!R78*'Model aktualizovaný (MA)'!$V78</f>
        <v>0</v>
      </c>
      <c r="S78" s="90">
        <f>'Model aktualizovaný (MA)'!S78*'Model aktualizovaný (MA)'!$V78</f>
        <v>0</v>
      </c>
      <c r="T78" s="92">
        <f t="shared" si="33"/>
        <v>0</v>
      </c>
      <c r="U78" s="105">
        <f t="shared" si="34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(MA)'!$V79</f>
        <v>0</v>
      </c>
      <c r="F79" s="90">
        <f>'Model aktualizovaný (MA)'!F79*'Model aktualizovaný (MA)'!$V79</f>
        <v>0</v>
      </c>
      <c r="G79" s="90">
        <f>'Model aktualizovaný (MA)'!G79*'Model aktualizovaný (MA)'!$V79</f>
        <v>0</v>
      </c>
      <c r="H79" s="90">
        <f>'Model aktualizovaný (MA)'!H79*'Model aktualizovaný (MA)'!$V79</f>
        <v>0</v>
      </c>
      <c r="I79" s="90">
        <f>'Model aktualizovaný (MA)'!I79*'Model aktualizovaný (MA)'!$V79</f>
        <v>0</v>
      </c>
      <c r="J79" s="90">
        <f>'Model aktualizovaný (MA)'!J79*'Model aktualizovaný (MA)'!$V79</f>
        <v>0</v>
      </c>
      <c r="K79" s="90">
        <f>'Model aktualizovaný (MA)'!K79*'Model aktualizovaný (MA)'!$V79</f>
        <v>0</v>
      </c>
      <c r="L79" s="90">
        <f>'Model aktualizovaný (MA)'!L79*'Model aktualizovaný (MA)'!$V79</f>
        <v>0</v>
      </c>
      <c r="M79" s="90">
        <f>'Model aktualizovaný (MA)'!M79*'Model aktualizovaný (MA)'!$V79</f>
        <v>0</v>
      </c>
      <c r="N79" s="90">
        <f>'Model aktualizovaný (MA)'!N79*'Model aktualizovaný (MA)'!$V79</f>
        <v>0</v>
      </c>
      <c r="O79" s="90">
        <f>'Model aktualizovaný (MA)'!O79*'Model aktualizovaný (MA)'!$V79</f>
        <v>0</v>
      </c>
      <c r="P79" s="90">
        <f>'Model aktualizovaný (MA)'!P79*'Model aktualizovaný (MA)'!$V79</f>
        <v>0</v>
      </c>
      <c r="Q79" s="90">
        <f>'Model aktualizovaný (MA)'!Q79*'Model aktualizovaný (MA)'!$V79</f>
        <v>0</v>
      </c>
      <c r="R79" s="90">
        <f>'Model aktualizovaný (MA)'!R79*'Model aktualizovaný (MA)'!$V79</f>
        <v>0</v>
      </c>
      <c r="S79" s="90">
        <f>'Model aktualizovaný (MA)'!S79*'Model aktualizovaný (MA)'!$V79</f>
        <v>0</v>
      </c>
      <c r="T79" s="92">
        <f t="shared" si="33"/>
        <v>0</v>
      </c>
      <c r="U79" s="105">
        <f t="shared" si="34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(MA)'!$V80</f>
        <v>0</v>
      </c>
      <c r="F80" s="90">
        <f>'Model aktualizovaný (MA)'!F80*'Model aktualizovaný (MA)'!$V80</f>
        <v>0</v>
      </c>
      <c r="G80" s="90">
        <f>'Model aktualizovaný (MA)'!G80*'Model aktualizovaný (MA)'!$V80</f>
        <v>0</v>
      </c>
      <c r="H80" s="90">
        <f>'Model aktualizovaný (MA)'!H80*'Model aktualizovaný (MA)'!$V80</f>
        <v>0</v>
      </c>
      <c r="I80" s="90">
        <f>'Model aktualizovaný (MA)'!I80*'Model aktualizovaný (MA)'!$V80</f>
        <v>0</v>
      </c>
      <c r="J80" s="90">
        <f>'Model aktualizovaný (MA)'!J80*'Model aktualizovaný (MA)'!$V80</f>
        <v>0</v>
      </c>
      <c r="K80" s="90">
        <f>'Model aktualizovaný (MA)'!K80*'Model aktualizovaný (MA)'!$V80</f>
        <v>0</v>
      </c>
      <c r="L80" s="90">
        <f>'Model aktualizovaný (MA)'!L80*'Model aktualizovaný (MA)'!$V80</f>
        <v>0</v>
      </c>
      <c r="M80" s="90">
        <f>'Model aktualizovaný (MA)'!M80*'Model aktualizovaný (MA)'!$V80</f>
        <v>0</v>
      </c>
      <c r="N80" s="90">
        <f>'Model aktualizovaný (MA)'!N80*'Model aktualizovaný (MA)'!$V80</f>
        <v>0</v>
      </c>
      <c r="O80" s="90">
        <f>'Model aktualizovaný (MA)'!O80*'Model aktualizovaný (MA)'!$V80</f>
        <v>0</v>
      </c>
      <c r="P80" s="90">
        <f>'Model aktualizovaný (MA)'!P80*'Model aktualizovaný (MA)'!$V80</f>
        <v>0</v>
      </c>
      <c r="Q80" s="90">
        <f>'Model aktualizovaný (MA)'!Q80*'Model aktualizovaný (MA)'!$V80</f>
        <v>0</v>
      </c>
      <c r="R80" s="90">
        <f>'Model aktualizovaný (MA)'!R80*'Model aktualizovaný (MA)'!$V80</f>
        <v>0</v>
      </c>
      <c r="S80" s="90">
        <f>'Model aktualizovaný (MA)'!S80*'Model aktualizovaný (MA)'!$V80</f>
        <v>0</v>
      </c>
      <c r="T80" s="92">
        <f t="shared" si="33"/>
        <v>0</v>
      </c>
      <c r="U80" s="105">
        <f t="shared" si="34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(MA)'!$V81</f>
        <v>0</v>
      </c>
      <c r="F81" s="90">
        <f>'Model aktualizovaný (MA)'!F81*'Model aktualizovaný (MA)'!$V81</f>
        <v>0</v>
      </c>
      <c r="G81" s="90">
        <f>'Model aktualizovaný (MA)'!G81*'Model aktualizovaný (MA)'!$V81</f>
        <v>0</v>
      </c>
      <c r="H81" s="90">
        <f>'Model aktualizovaný (MA)'!H81*'Model aktualizovaný (MA)'!$V81</f>
        <v>0</v>
      </c>
      <c r="I81" s="90">
        <f>'Model aktualizovaný (MA)'!I81*'Model aktualizovaný (MA)'!$V81</f>
        <v>0</v>
      </c>
      <c r="J81" s="90">
        <f>'Model aktualizovaný (MA)'!J81*'Model aktualizovaný (MA)'!$V81</f>
        <v>0</v>
      </c>
      <c r="K81" s="90">
        <f>'Model aktualizovaný (MA)'!K81*'Model aktualizovaný (MA)'!$V81</f>
        <v>0</v>
      </c>
      <c r="L81" s="90">
        <f>'Model aktualizovaný (MA)'!L81*'Model aktualizovaný (MA)'!$V81</f>
        <v>0</v>
      </c>
      <c r="M81" s="90">
        <f>'Model aktualizovaný (MA)'!M81*'Model aktualizovaný (MA)'!$V81</f>
        <v>0</v>
      </c>
      <c r="N81" s="90">
        <f>'Model aktualizovaný (MA)'!N81*'Model aktualizovaný (MA)'!$V81</f>
        <v>0</v>
      </c>
      <c r="O81" s="90">
        <f>'Model aktualizovaný (MA)'!O81*'Model aktualizovaný (MA)'!$V81</f>
        <v>0</v>
      </c>
      <c r="P81" s="90">
        <f>'Model aktualizovaný (MA)'!P81*'Model aktualizovaný (MA)'!$V81</f>
        <v>0</v>
      </c>
      <c r="Q81" s="90">
        <f>'Model aktualizovaný (MA)'!Q81*'Model aktualizovaný (MA)'!$V81</f>
        <v>0</v>
      </c>
      <c r="R81" s="90">
        <f>'Model aktualizovaný (MA)'!R81*'Model aktualizovaný (MA)'!$V81</f>
        <v>0</v>
      </c>
      <c r="S81" s="90">
        <f>'Model aktualizovaný (MA)'!S81*'Model aktualizovaný (MA)'!$V81</f>
        <v>0</v>
      </c>
      <c r="T81" s="92">
        <f t="shared" si="33"/>
        <v>0</v>
      </c>
      <c r="U81" s="105">
        <f t="shared" si="34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(MA)'!$V82</f>
        <v>0</v>
      </c>
      <c r="F82" s="90">
        <f>'Model aktualizovaný (MA)'!F82*'Model aktualizovaný (MA)'!$V82</f>
        <v>0</v>
      </c>
      <c r="G82" s="90">
        <f>'Model aktualizovaný (MA)'!G82*'Model aktualizovaný (MA)'!$V82</f>
        <v>0</v>
      </c>
      <c r="H82" s="90">
        <f>'Model aktualizovaný (MA)'!H82*'Model aktualizovaný (MA)'!$V82</f>
        <v>0</v>
      </c>
      <c r="I82" s="90">
        <f>'Model aktualizovaný (MA)'!I82*'Model aktualizovaný (MA)'!$V82</f>
        <v>0</v>
      </c>
      <c r="J82" s="90">
        <f>'Model aktualizovaný (MA)'!J82*'Model aktualizovaný (MA)'!$V82</f>
        <v>0</v>
      </c>
      <c r="K82" s="90">
        <f>'Model aktualizovaný (MA)'!K82*'Model aktualizovaný (MA)'!$V82</f>
        <v>0</v>
      </c>
      <c r="L82" s="90">
        <f>'Model aktualizovaný (MA)'!L82*'Model aktualizovaný (MA)'!$V82</f>
        <v>0</v>
      </c>
      <c r="M82" s="90">
        <f>'Model aktualizovaný (MA)'!M82*'Model aktualizovaný (MA)'!$V82</f>
        <v>0</v>
      </c>
      <c r="N82" s="90">
        <f>'Model aktualizovaný (MA)'!N82*'Model aktualizovaný (MA)'!$V82</f>
        <v>0</v>
      </c>
      <c r="O82" s="90">
        <f>'Model aktualizovaný (MA)'!O82*'Model aktualizovaný (MA)'!$V82</f>
        <v>0</v>
      </c>
      <c r="P82" s="90">
        <f>'Model aktualizovaný (MA)'!P82*'Model aktualizovaný (MA)'!$V82</f>
        <v>0</v>
      </c>
      <c r="Q82" s="90">
        <f>'Model aktualizovaný (MA)'!Q82*'Model aktualizovaný (MA)'!$V82</f>
        <v>0</v>
      </c>
      <c r="R82" s="90">
        <f>'Model aktualizovaný (MA)'!R82*'Model aktualizovaný (MA)'!$V82</f>
        <v>0</v>
      </c>
      <c r="S82" s="90">
        <f>'Model aktualizovaný (MA)'!S82*'Model aktualizovaný (MA)'!$V82</f>
        <v>0</v>
      </c>
      <c r="T82" s="92">
        <f t="shared" si="33"/>
        <v>0</v>
      </c>
      <c r="U82" s="105">
        <f t="shared" si="34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(MA)'!$V83</f>
        <v>0</v>
      </c>
      <c r="F83" s="90">
        <f>'Model aktualizovaný (MA)'!F83*'Model aktualizovaný (MA)'!$V83</f>
        <v>0</v>
      </c>
      <c r="G83" s="90">
        <f>'Model aktualizovaný (MA)'!G83*'Model aktualizovaný (MA)'!$V83</f>
        <v>0</v>
      </c>
      <c r="H83" s="90">
        <f>'Model aktualizovaný (MA)'!H83*'Model aktualizovaný (MA)'!$V83</f>
        <v>0</v>
      </c>
      <c r="I83" s="90">
        <f>'Model aktualizovaný (MA)'!I83*'Model aktualizovaný (MA)'!$V83</f>
        <v>0</v>
      </c>
      <c r="J83" s="90">
        <f>'Model aktualizovaný (MA)'!J83*'Model aktualizovaný (MA)'!$V83</f>
        <v>0</v>
      </c>
      <c r="K83" s="90">
        <f>'Model aktualizovaný (MA)'!K83*'Model aktualizovaný (MA)'!$V83</f>
        <v>0</v>
      </c>
      <c r="L83" s="90">
        <f>'Model aktualizovaný (MA)'!L83*'Model aktualizovaný (MA)'!$V83</f>
        <v>0</v>
      </c>
      <c r="M83" s="90">
        <f>'Model aktualizovaný (MA)'!M83*'Model aktualizovaný (MA)'!$V83</f>
        <v>0</v>
      </c>
      <c r="N83" s="90">
        <f>'Model aktualizovaný (MA)'!N83*'Model aktualizovaný (MA)'!$V83</f>
        <v>0</v>
      </c>
      <c r="O83" s="90">
        <f>'Model aktualizovaný (MA)'!O83*'Model aktualizovaný (MA)'!$V83</f>
        <v>0</v>
      </c>
      <c r="P83" s="90">
        <f>'Model aktualizovaný (MA)'!P83*'Model aktualizovaný (MA)'!$V83</f>
        <v>0</v>
      </c>
      <c r="Q83" s="90">
        <f>'Model aktualizovaný (MA)'!Q83*'Model aktualizovaný (MA)'!$V83</f>
        <v>0</v>
      </c>
      <c r="R83" s="90">
        <f>'Model aktualizovaný (MA)'!R83*'Model aktualizovaný (MA)'!$V83</f>
        <v>0</v>
      </c>
      <c r="S83" s="90">
        <f>'Model aktualizovaný (MA)'!S83*'Model aktualizovaný (MA)'!$V83</f>
        <v>0</v>
      </c>
      <c r="T83" s="92">
        <f t="shared" si="33"/>
        <v>0</v>
      </c>
      <c r="U83" s="105">
        <f t="shared" si="34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(MA)'!$V84</f>
        <v>0</v>
      </c>
      <c r="F84" s="90">
        <f>'Model aktualizovaný (MA)'!F84*'Model aktualizovaný (MA)'!$V84</f>
        <v>0</v>
      </c>
      <c r="G84" s="90">
        <f>'Model aktualizovaný (MA)'!G84*'Model aktualizovaný (MA)'!$V84</f>
        <v>0</v>
      </c>
      <c r="H84" s="90">
        <f>'Model aktualizovaný (MA)'!H84*'Model aktualizovaný (MA)'!$V84</f>
        <v>0</v>
      </c>
      <c r="I84" s="90">
        <f>'Model aktualizovaný (MA)'!I84*'Model aktualizovaný (MA)'!$V84</f>
        <v>0</v>
      </c>
      <c r="J84" s="90">
        <f>'Model aktualizovaný (MA)'!J84*'Model aktualizovaný (MA)'!$V84</f>
        <v>0</v>
      </c>
      <c r="K84" s="90">
        <f>'Model aktualizovaný (MA)'!K84*'Model aktualizovaný (MA)'!$V84</f>
        <v>0</v>
      </c>
      <c r="L84" s="90">
        <f>'Model aktualizovaný (MA)'!L84*'Model aktualizovaný (MA)'!$V84</f>
        <v>0</v>
      </c>
      <c r="M84" s="90">
        <f>'Model aktualizovaný (MA)'!M84*'Model aktualizovaný (MA)'!$V84</f>
        <v>0</v>
      </c>
      <c r="N84" s="90">
        <f>'Model aktualizovaný (MA)'!N84*'Model aktualizovaný (MA)'!$V84</f>
        <v>0</v>
      </c>
      <c r="O84" s="90">
        <f>'Model aktualizovaný (MA)'!O84*'Model aktualizovaný (MA)'!$V84</f>
        <v>0</v>
      </c>
      <c r="P84" s="90">
        <f>'Model aktualizovaný (MA)'!P84*'Model aktualizovaný (MA)'!$V84</f>
        <v>0</v>
      </c>
      <c r="Q84" s="90">
        <f>'Model aktualizovaný (MA)'!Q84*'Model aktualizovaný (MA)'!$V84</f>
        <v>0</v>
      </c>
      <c r="R84" s="90">
        <f>'Model aktualizovaný (MA)'!R84*'Model aktualizovaný (MA)'!$V84</f>
        <v>0</v>
      </c>
      <c r="S84" s="90">
        <f>'Model aktualizovaný (MA)'!S84*'Model aktualizovaný (MA)'!$V84</f>
        <v>0</v>
      </c>
      <c r="T84" s="92">
        <f t="shared" si="33"/>
        <v>0</v>
      </c>
      <c r="U84" s="105">
        <f t="shared" si="34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(MA)'!$V85</f>
        <v>0</v>
      </c>
      <c r="F85" s="90">
        <f>'Model aktualizovaný (MA)'!F85*'Model aktualizovaný (MA)'!$V85</f>
        <v>0</v>
      </c>
      <c r="G85" s="90">
        <f>'Model aktualizovaný (MA)'!G85*'Model aktualizovaný (MA)'!$V85</f>
        <v>0</v>
      </c>
      <c r="H85" s="90">
        <f>'Model aktualizovaný (MA)'!H85*'Model aktualizovaný (MA)'!$V85</f>
        <v>0</v>
      </c>
      <c r="I85" s="90">
        <f>'Model aktualizovaný (MA)'!I85*'Model aktualizovaný (MA)'!$V85</f>
        <v>0</v>
      </c>
      <c r="J85" s="90">
        <f>'Model aktualizovaný (MA)'!J85*'Model aktualizovaný (MA)'!$V85</f>
        <v>0</v>
      </c>
      <c r="K85" s="90">
        <f>'Model aktualizovaný (MA)'!K85*'Model aktualizovaný (MA)'!$V85</f>
        <v>0</v>
      </c>
      <c r="L85" s="90">
        <f>'Model aktualizovaný (MA)'!L85*'Model aktualizovaný (MA)'!$V85</f>
        <v>0</v>
      </c>
      <c r="M85" s="90">
        <f>'Model aktualizovaný (MA)'!M85*'Model aktualizovaný (MA)'!$V85</f>
        <v>0</v>
      </c>
      <c r="N85" s="90">
        <f>'Model aktualizovaný (MA)'!N85*'Model aktualizovaný (MA)'!$V85</f>
        <v>0</v>
      </c>
      <c r="O85" s="90">
        <f>'Model aktualizovaný (MA)'!O85*'Model aktualizovaný (MA)'!$V85</f>
        <v>0</v>
      </c>
      <c r="P85" s="90">
        <f>'Model aktualizovaný (MA)'!P85*'Model aktualizovaný (MA)'!$V85</f>
        <v>0</v>
      </c>
      <c r="Q85" s="90">
        <f>'Model aktualizovaný (MA)'!Q85*'Model aktualizovaný (MA)'!$V85</f>
        <v>0</v>
      </c>
      <c r="R85" s="90">
        <f>'Model aktualizovaný (MA)'!R85*'Model aktualizovaný (MA)'!$V85</f>
        <v>0</v>
      </c>
      <c r="S85" s="90">
        <f>'Model aktualizovaný (MA)'!S85*'Model aktualizovaný (MA)'!$V85</f>
        <v>0</v>
      </c>
      <c r="T85" s="92">
        <f t="shared" si="33"/>
        <v>0</v>
      </c>
      <c r="U85" s="105">
        <f t="shared" si="34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(MA)'!$V86</f>
        <v>0</v>
      </c>
      <c r="F86" s="90">
        <f>'Model aktualizovaný (MA)'!F86*'Model aktualizovaný (MA)'!$V86</f>
        <v>0</v>
      </c>
      <c r="G86" s="90">
        <f>'Model aktualizovaný (MA)'!G86*'Model aktualizovaný (MA)'!$V86</f>
        <v>0</v>
      </c>
      <c r="H86" s="90">
        <f>'Model aktualizovaný (MA)'!H86*'Model aktualizovaný (MA)'!$V86</f>
        <v>0</v>
      </c>
      <c r="I86" s="90">
        <f>'Model aktualizovaný (MA)'!I86*'Model aktualizovaný (MA)'!$V86</f>
        <v>0</v>
      </c>
      <c r="J86" s="90">
        <f>'Model aktualizovaný (MA)'!J86*'Model aktualizovaný (MA)'!$V86</f>
        <v>0</v>
      </c>
      <c r="K86" s="90">
        <f>'Model aktualizovaný (MA)'!K86*'Model aktualizovaný (MA)'!$V86</f>
        <v>0</v>
      </c>
      <c r="L86" s="90">
        <f>'Model aktualizovaný (MA)'!L86*'Model aktualizovaný (MA)'!$V86</f>
        <v>0</v>
      </c>
      <c r="M86" s="90">
        <f>'Model aktualizovaný (MA)'!M86*'Model aktualizovaný (MA)'!$V86</f>
        <v>0</v>
      </c>
      <c r="N86" s="90">
        <f>'Model aktualizovaný (MA)'!N86*'Model aktualizovaný (MA)'!$V86</f>
        <v>0</v>
      </c>
      <c r="O86" s="90">
        <f>'Model aktualizovaný (MA)'!O86*'Model aktualizovaný (MA)'!$V86</f>
        <v>0</v>
      </c>
      <c r="P86" s="90">
        <f>'Model aktualizovaný (MA)'!P86*'Model aktualizovaný (MA)'!$V86</f>
        <v>0</v>
      </c>
      <c r="Q86" s="90">
        <f>'Model aktualizovaný (MA)'!Q86*'Model aktualizovaný (MA)'!$V86</f>
        <v>0</v>
      </c>
      <c r="R86" s="90">
        <f>'Model aktualizovaný (MA)'!R86*'Model aktualizovaný (MA)'!$V86</f>
        <v>0</v>
      </c>
      <c r="S86" s="90">
        <f>'Model aktualizovaný (MA)'!S86*'Model aktualizovaný (MA)'!$V86</f>
        <v>0</v>
      </c>
      <c r="T86" s="92">
        <f t="shared" si="33"/>
        <v>0</v>
      </c>
      <c r="U86" s="105">
        <f t="shared" si="34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(MA)'!$V87</f>
        <v>0</v>
      </c>
      <c r="F87" s="90">
        <f>'Model aktualizovaný (MA)'!F87*'Model aktualizovaný (MA)'!$V87</f>
        <v>0</v>
      </c>
      <c r="G87" s="90">
        <f>'Model aktualizovaný (MA)'!G87*'Model aktualizovaný (MA)'!$V87</f>
        <v>0</v>
      </c>
      <c r="H87" s="90">
        <f>'Model aktualizovaný (MA)'!H87*'Model aktualizovaný (MA)'!$V87</f>
        <v>0</v>
      </c>
      <c r="I87" s="90">
        <f>'Model aktualizovaný (MA)'!I87*'Model aktualizovaný (MA)'!$V87</f>
        <v>0</v>
      </c>
      <c r="J87" s="90">
        <f>'Model aktualizovaný (MA)'!J87*'Model aktualizovaný (MA)'!$V87</f>
        <v>0</v>
      </c>
      <c r="K87" s="90">
        <f>'Model aktualizovaný (MA)'!K87*'Model aktualizovaný (MA)'!$V87</f>
        <v>0</v>
      </c>
      <c r="L87" s="90">
        <f>'Model aktualizovaný (MA)'!L87*'Model aktualizovaný (MA)'!$V87</f>
        <v>0</v>
      </c>
      <c r="M87" s="90">
        <f>'Model aktualizovaný (MA)'!M87*'Model aktualizovaný (MA)'!$V87</f>
        <v>0</v>
      </c>
      <c r="N87" s="90">
        <f>'Model aktualizovaný (MA)'!N87*'Model aktualizovaný (MA)'!$V87</f>
        <v>0</v>
      </c>
      <c r="O87" s="90">
        <f>'Model aktualizovaný (MA)'!O87*'Model aktualizovaný (MA)'!$V87</f>
        <v>0</v>
      </c>
      <c r="P87" s="90">
        <f>'Model aktualizovaný (MA)'!P87*'Model aktualizovaný (MA)'!$V87</f>
        <v>0</v>
      </c>
      <c r="Q87" s="90">
        <f>'Model aktualizovaný (MA)'!Q87*'Model aktualizovaný (MA)'!$V87</f>
        <v>0</v>
      </c>
      <c r="R87" s="90">
        <f>'Model aktualizovaný (MA)'!R87*'Model aktualizovaný (MA)'!$V87</f>
        <v>0</v>
      </c>
      <c r="S87" s="90">
        <f>'Model aktualizovaný (MA)'!S87*'Model aktualizovaný (MA)'!$V87</f>
        <v>0</v>
      </c>
      <c r="T87" s="92">
        <f t="shared" si="33"/>
        <v>0</v>
      </c>
      <c r="U87" s="105">
        <f t="shared" si="34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(MA)'!$V88</f>
        <v>0</v>
      </c>
      <c r="F88" s="90">
        <f>'Model aktualizovaný (MA)'!F88*'Model aktualizovaný (MA)'!$V88</f>
        <v>0</v>
      </c>
      <c r="G88" s="90">
        <f>'Model aktualizovaný (MA)'!G88*'Model aktualizovaný (MA)'!$V88</f>
        <v>0</v>
      </c>
      <c r="H88" s="90">
        <f>'Model aktualizovaný (MA)'!H88*'Model aktualizovaný (MA)'!$V88</f>
        <v>0</v>
      </c>
      <c r="I88" s="90">
        <f>'Model aktualizovaný (MA)'!I88*'Model aktualizovaný (MA)'!$V88</f>
        <v>0</v>
      </c>
      <c r="J88" s="90">
        <f>'Model aktualizovaný (MA)'!J88*'Model aktualizovaný (MA)'!$V88</f>
        <v>0</v>
      </c>
      <c r="K88" s="90">
        <f>'Model aktualizovaný (MA)'!K88*'Model aktualizovaný (MA)'!$V88</f>
        <v>0</v>
      </c>
      <c r="L88" s="90">
        <f>'Model aktualizovaný (MA)'!L88*'Model aktualizovaný (MA)'!$V88</f>
        <v>0</v>
      </c>
      <c r="M88" s="90">
        <f>'Model aktualizovaný (MA)'!M88*'Model aktualizovaný (MA)'!$V88</f>
        <v>0</v>
      </c>
      <c r="N88" s="90">
        <f>'Model aktualizovaný (MA)'!N88*'Model aktualizovaný (MA)'!$V88</f>
        <v>0</v>
      </c>
      <c r="O88" s="90">
        <f>'Model aktualizovaný (MA)'!O88*'Model aktualizovaný (MA)'!$V88</f>
        <v>0</v>
      </c>
      <c r="P88" s="90">
        <f>'Model aktualizovaný (MA)'!P88*'Model aktualizovaný (MA)'!$V88</f>
        <v>0</v>
      </c>
      <c r="Q88" s="90">
        <f>'Model aktualizovaný (MA)'!Q88*'Model aktualizovaný (MA)'!$V88</f>
        <v>0</v>
      </c>
      <c r="R88" s="90">
        <f>'Model aktualizovaný (MA)'!R88*'Model aktualizovaný (MA)'!$V88</f>
        <v>0</v>
      </c>
      <c r="S88" s="90">
        <f>'Model aktualizovaný (MA)'!S88*'Model aktualizovaný (MA)'!$V88</f>
        <v>0</v>
      </c>
      <c r="T88" s="92">
        <f t="shared" si="33"/>
        <v>0</v>
      </c>
      <c r="U88" s="105">
        <f t="shared" si="34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(MA)'!$V89</f>
        <v>0</v>
      </c>
      <c r="F89" s="90">
        <f>'Model aktualizovaný (MA)'!F89*'Model aktualizovaný (MA)'!$V89</f>
        <v>0</v>
      </c>
      <c r="G89" s="90">
        <f>'Model aktualizovaný (MA)'!G89*'Model aktualizovaný (MA)'!$V89</f>
        <v>0</v>
      </c>
      <c r="H89" s="90">
        <f>'Model aktualizovaný (MA)'!H89*'Model aktualizovaný (MA)'!$V89</f>
        <v>0</v>
      </c>
      <c r="I89" s="90">
        <f>'Model aktualizovaný (MA)'!I89*'Model aktualizovaný (MA)'!$V89</f>
        <v>0</v>
      </c>
      <c r="J89" s="90">
        <f>'Model aktualizovaný (MA)'!J89*'Model aktualizovaný (MA)'!$V89</f>
        <v>0</v>
      </c>
      <c r="K89" s="90">
        <f>'Model aktualizovaný (MA)'!K89*'Model aktualizovaný (MA)'!$V89</f>
        <v>0</v>
      </c>
      <c r="L89" s="90">
        <f>'Model aktualizovaný (MA)'!L89*'Model aktualizovaný (MA)'!$V89</f>
        <v>0</v>
      </c>
      <c r="M89" s="90">
        <f>'Model aktualizovaný (MA)'!M89*'Model aktualizovaný (MA)'!$V89</f>
        <v>0</v>
      </c>
      <c r="N89" s="90">
        <f>'Model aktualizovaný (MA)'!N89*'Model aktualizovaný (MA)'!$V89</f>
        <v>0</v>
      </c>
      <c r="O89" s="90">
        <f>'Model aktualizovaný (MA)'!O89*'Model aktualizovaný (MA)'!$V89</f>
        <v>0</v>
      </c>
      <c r="P89" s="90">
        <f>'Model aktualizovaný (MA)'!P89*'Model aktualizovaný (MA)'!$V89</f>
        <v>0</v>
      </c>
      <c r="Q89" s="90">
        <f>'Model aktualizovaný (MA)'!Q89*'Model aktualizovaný (MA)'!$V89</f>
        <v>0</v>
      </c>
      <c r="R89" s="90">
        <f>'Model aktualizovaný (MA)'!R89*'Model aktualizovaný (MA)'!$V89</f>
        <v>0</v>
      </c>
      <c r="S89" s="90">
        <f>'Model aktualizovaný (MA)'!S89*'Model aktualizovaný (MA)'!$V89</f>
        <v>0</v>
      </c>
      <c r="T89" s="92">
        <f t="shared" si="33"/>
        <v>0</v>
      </c>
      <c r="U89" s="105">
        <f t="shared" si="34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(MA)'!$V90</f>
        <v>0</v>
      </c>
      <c r="F90" s="90">
        <f>'Model aktualizovaný (MA)'!F90*'Model aktualizovaný (MA)'!$V90</f>
        <v>0</v>
      </c>
      <c r="G90" s="90">
        <f>'Model aktualizovaný (MA)'!G90*'Model aktualizovaný (MA)'!$V90</f>
        <v>0</v>
      </c>
      <c r="H90" s="90">
        <f>'Model aktualizovaný (MA)'!H90*'Model aktualizovaný (MA)'!$V90</f>
        <v>0</v>
      </c>
      <c r="I90" s="90">
        <f>'Model aktualizovaný (MA)'!I90*'Model aktualizovaný (MA)'!$V90</f>
        <v>0</v>
      </c>
      <c r="J90" s="90">
        <f>'Model aktualizovaný (MA)'!J90*'Model aktualizovaný (MA)'!$V90</f>
        <v>0</v>
      </c>
      <c r="K90" s="90">
        <f>'Model aktualizovaný (MA)'!K90*'Model aktualizovaný (MA)'!$V90</f>
        <v>0</v>
      </c>
      <c r="L90" s="90">
        <f>'Model aktualizovaný (MA)'!L90*'Model aktualizovaný (MA)'!$V90</f>
        <v>0</v>
      </c>
      <c r="M90" s="90">
        <f>'Model aktualizovaný (MA)'!M90*'Model aktualizovaný (MA)'!$V90</f>
        <v>0</v>
      </c>
      <c r="N90" s="90">
        <f>'Model aktualizovaný (MA)'!N90*'Model aktualizovaný (MA)'!$V90</f>
        <v>0</v>
      </c>
      <c r="O90" s="90">
        <f>'Model aktualizovaný (MA)'!O90*'Model aktualizovaný (MA)'!$V90</f>
        <v>0</v>
      </c>
      <c r="P90" s="90">
        <f>'Model aktualizovaný (MA)'!P90*'Model aktualizovaný (MA)'!$V90</f>
        <v>0</v>
      </c>
      <c r="Q90" s="90">
        <f>'Model aktualizovaný (MA)'!Q90*'Model aktualizovaný (MA)'!$V90</f>
        <v>0</v>
      </c>
      <c r="R90" s="90">
        <f>'Model aktualizovaný (MA)'!R90*'Model aktualizovaný (MA)'!$V90</f>
        <v>0</v>
      </c>
      <c r="S90" s="90">
        <f>'Model aktualizovaný (MA)'!S90*'Model aktualizovaný (MA)'!$V90</f>
        <v>0</v>
      </c>
      <c r="T90" s="92">
        <f t="shared" si="33"/>
        <v>0</v>
      </c>
      <c r="U90" s="105">
        <f t="shared" si="34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(MA)'!$V91</f>
        <v>0</v>
      </c>
      <c r="F91" s="90">
        <f>'Model aktualizovaný (MA)'!F91*'Model aktualizovaný (MA)'!$V91</f>
        <v>0</v>
      </c>
      <c r="G91" s="90">
        <f>'Model aktualizovaný (MA)'!G91*'Model aktualizovaný (MA)'!$V91</f>
        <v>0</v>
      </c>
      <c r="H91" s="90">
        <f>'Model aktualizovaný (MA)'!H91*'Model aktualizovaný (MA)'!$V91</f>
        <v>0</v>
      </c>
      <c r="I91" s="90">
        <f>'Model aktualizovaný (MA)'!I91*'Model aktualizovaný (MA)'!$V91</f>
        <v>0</v>
      </c>
      <c r="J91" s="90">
        <f>'Model aktualizovaný (MA)'!J91*'Model aktualizovaný (MA)'!$V91</f>
        <v>0</v>
      </c>
      <c r="K91" s="90">
        <f>'Model aktualizovaný (MA)'!K91*'Model aktualizovaný (MA)'!$V91</f>
        <v>0</v>
      </c>
      <c r="L91" s="90">
        <f>'Model aktualizovaný (MA)'!L91*'Model aktualizovaný (MA)'!$V91</f>
        <v>0</v>
      </c>
      <c r="M91" s="90">
        <f>'Model aktualizovaný (MA)'!M91*'Model aktualizovaný (MA)'!$V91</f>
        <v>0</v>
      </c>
      <c r="N91" s="90">
        <f>'Model aktualizovaný (MA)'!N91*'Model aktualizovaný (MA)'!$V91</f>
        <v>0</v>
      </c>
      <c r="O91" s="90">
        <f>'Model aktualizovaný (MA)'!O91*'Model aktualizovaný (MA)'!$V91</f>
        <v>0</v>
      </c>
      <c r="P91" s="90">
        <f>'Model aktualizovaný (MA)'!P91*'Model aktualizovaný (MA)'!$V91</f>
        <v>0</v>
      </c>
      <c r="Q91" s="90">
        <f>'Model aktualizovaný (MA)'!Q91*'Model aktualizovaný (MA)'!$V91</f>
        <v>0</v>
      </c>
      <c r="R91" s="90">
        <f>'Model aktualizovaný (MA)'!R91*'Model aktualizovaný (MA)'!$V91</f>
        <v>0</v>
      </c>
      <c r="S91" s="90">
        <f>'Model aktualizovaný (MA)'!S91*'Model aktualizovaný (MA)'!$V91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100</v>
      </c>
      <c r="C92" s="9"/>
      <c r="D92" s="164" t="s">
        <v>104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102</v>
      </c>
      <c r="C94" s="9"/>
      <c r="D94" s="164" t="s">
        <v>105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5.75" thickBot="1" x14ac:dyDescent="0.3"/>
    <row r="96" spans="1:21" x14ac:dyDescent="0.25">
      <c r="A96" s="27" t="s">
        <v>99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(MA)'!$V98</f>
        <v>0</v>
      </c>
      <c r="F98" s="83">
        <f>'Model aktualizovaný (MA)'!F98*'Model aktualizovaný (MA)'!$V98</f>
        <v>0</v>
      </c>
      <c r="G98" s="83">
        <f>'Model aktualizovaný (MA)'!G98*'Model aktualizovaný (MA)'!$V98</f>
        <v>0</v>
      </c>
      <c r="H98" s="83">
        <f>'Model aktualizovaný (MA)'!H98*'Model aktualizovaný (MA)'!$V98</f>
        <v>0</v>
      </c>
      <c r="I98" s="83">
        <f>'Model aktualizovaný (MA)'!I98*'Model aktualizovaný (MA)'!$V98</f>
        <v>0</v>
      </c>
      <c r="J98" s="83">
        <f>'Model aktualizovaný (MA)'!J98*'Model aktualizovaný (MA)'!$V98</f>
        <v>0</v>
      </c>
      <c r="K98" s="83">
        <f>'Model aktualizovaný (MA)'!K98*'Model aktualizovaný (MA)'!$V98</f>
        <v>0</v>
      </c>
      <c r="L98" s="83">
        <f>'Model aktualizovaný (MA)'!L98*'Model aktualizovaný (MA)'!$V98</f>
        <v>0</v>
      </c>
      <c r="M98" s="83">
        <f>'Model aktualizovaný (MA)'!M98*'Model aktualizovaný (MA)'!$V98</f>
        <v>0</v>
      </c>
      <c r="N98" s="83">
        <f>'Model aktualizovaný (MA)'!N98*'Model aktualizovaný (MA)'!$V98</f>
        <v>0</v>
      </c>
      <c r="O98" s="83">
        <f>'Model aktualizovaný (MA)'!O98*'Model aktualizovaný (MA)'!$V98</f>
        <v>0</v>
      </c>
      <c r="P98" s="83">
        <f>'Model aktualizovaný (MA)'!P98*'Model aktualizovaný (MA)'!$V98</f>
        <v>0</v>
      </c>
      <c r="Q98" s="83">
        <f>'Model aktualizovaný (MA)'!Q98*'Model aktualizovaný (MA)'!$V98</f>
        <v>0</v>
      </c>
      <c r="R98" s="83">
        <f>'Model aktualizovaný (MA)'!R98*'Model aktualizovaný (MA)'!$V98</f>
        <v>0</v>
      </c>
      <c r="S98" s="83">
        <f>'Model aktualizovaný (MA)'!S98*'Model aktualizovaný (MA)'!$V98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(MA)'!$V99</f>
        <v>0</v>
      </c>
      <c r="F99" s="90">
        <f>'Model aktualizovaný (MA)'!F99*'Model aktualizovaný (MA)'!$V99</f>
        <v>0</v>
      </c>
      <c r="G99" s="90">
        <f>'Model aktualizovaný (MA)'!G99*'Model aktualizovaný (MA)'!$V99</f>
        <v>0</v>
      </c>
      <c r="H99" s="90">
        <f>'Model aktualizovaný (MA)'!H99*'Model aktualizovaný (MA)'!$V99</f>
        <v>0</v>
      </c>
      <c r="I99" s="90">
        <f>'Model aktualizovaný (MA)'!I99*'Model aktualizovaný (MA)'!$V99</f>
        <v>0</v>
      </c>
      <c r="J99" s="90">
        <f>'Model aktualizovaný (MA)'!J99*'Model aktualizovaný (MA)'!$V99</f>
        <v>0</v>
      </c>
      <c r="K99" s="90">
        <f>'Model aktualizovaný (MA)'!K99*'Model aktualizovaný (MA)'!$V99</f>
        <v>0</v>
      </c>
      <c r="L99" s="90">
        <f>'Model aktualizovaný (MA)'!L99*'Model aktualizovaný (MA)'!$V99</f>
        <v>0</v>
      </c>
      <c r="M99" s="90">
        <f>'Model aktualizovaný (MA)'!M99*'Model aktualizovaný (MA)'!$V99</f>
        <v>0</v>
      </c>
      <c r="N99" s="90">
        <f>'Model aktualizovaný (MA)'!N99*'Model aktualizovaný (MA)'!$V99</f>
        <v>0</v>
      </c>
      <c r="O99" s="90">
        <f>'Model aktualizovaný (MA)'!O99*'Model aktualizovaný (MA)'!$V99</f>
        <v>0</v>
      </c>
      <c r="P99" s="90">
        <f>'Model aktualizovaný (MA)'!P99*'Model aktualizovaný (MA)'!$V99</f>
        <v>0</v>
      </c>
      <c r="Q99" s="90">
        <f>'Model aktualizovaný (MA)'!Q99*'Model aktualizovaný (MA)'!$V99</f>
        <v>0</v>
      </c>
      <c r="R99" s="90">
        <f>'Model aktualizovaný (MA)'!R99*'Model aktualizovaný (MA)'!$V99</f>
        <v>0</v>
      </c>
      <c r="S99" s="90">
        <f>'Model aktualizovaný (MA)'!S99*'Model aktualizovaný (MA)'!$V99</f>
        <v>0</v>
      </c>
      <c r="T99" s="92">
        <f t="shared" si="37"/>
        <v>0</v>
      </c>
      <c r="U99" s="105">
        <f t="shared" si="38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(MA)'!$V100</f>
        <v>0</v>
      </c>
      <c r="F100" s="90">
        <f>'Model aktualizovaný (MA)'!F100*'Model aktualizovaný (MA)'!$V100</f>
        <v>0</v>
      </c>
      <c r="G100" s="90">
        <f>'Model aktualizovaný (MA)'!G100*'Model aktualizovaný (MA)'!$V100</f>
        <v>0</v>
      </c>
      <c r="H100" s="90">
        <f>'Model aktualizovaný (MA)'!H100*'Model aktualizovaný (MA)'!$V100</f>
        <v>0</v>
      </c>
      <c r="I100" s="90">
        <f>'Model aktualizovaný (MA)'!I100*'Model aktualizovaný (MA)'!$V100</f>
        <v>0</v>
      </c>
      <c r="J100" s="90">
        <f>'Model aktualizovaný (MA)'!J100*'Model aktualizovaný (MA)'!$V100</f>
        <v>0</v>
      </c>
      <c r="K100" s="90">
        <f>'Model aktualizovaný (MA)'!K100*'Model aktualizovaný (MA)'!$V100</f>
        <v>0</v>
      </c>
      <c r="L100" s="90">
        <f>'Model aktualizovaný (MA)'!L100*'Model aktualizovaný (MA)'!$V100</f>
        <v>0</v>
      </c>
      <c r="M100" s="90">
        <f>'Model aktualizovaný (MA)'!M100*'Model aktualizovaný (MA)'!$V100</f>
        <v>0</v>
      </c>
      <c r="N100" s="90">
        <f>'Model aktualizovaný (MA)'!N100*'Model aktualizovaný (MA)'!$V100</f>
        <v>0</v>
      </c>
      <c r="O100" s="90">
        <f>'Model aktualizovaný (MA)'!O100*'Model aktualizovaný (MA)'!$V100</f>
        <v>0</v>
      </c>
      <c r="P100" s="90">
        <f>'Model aktualizovaný (MA)'!P100*'Model aktualizovaný (MA)'!$V100</f>
        <v>0</v>
      </c>
      <c r="Q100" s="90">
        <f>'Model aktualizovaný (MA)'!Q100*'Model aktualizovaný (MA)'!$V100</f>
        <v>0</v>
      </c>
      <c r="R100" s="90">
        <f>'Model aktualizovaný (MA)'!R100*'Model aktualizovaný (MA)'!$V100</f>
        <v>0</v>
      </c>
      <c r="S100" s="90">
        <f>'Model aktualizovaný (MA)'!S100*'Model aktualizovaný (MA)'!$V100</f>
        <v>0</v>
      </c>
      <c r="T100" s="92">
        <f t="shared" si="37"/>
        <v>0</v>
      </c>
      <c r="U100" s="105">
        <f t="shared" si="38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(MA)'!$V101</f>
        <v>0</v>
      </c>
      <c r="F101" s="90">
        <f>'Model aktualizovaný (MA)'!F101*'Model aktualizovaný (MA)'!$V101</f>
        <v>0</v>
      </c>
      <c r="G101" s="90">
        <f>'Model aktualizovaný (MA)'!G101*'Model aktualizovaný (MA)'!$V101</f>
        <v>0</v>
      </c>
      <c r="H101" s="90">
        <f>'Model aktualizovaný (MA)'!H101*'Model aktualizovaný (MA)'!$V101</f>
        <v>0</v>
      </c>
      <c r="I101" s="90">
        <f>'Model aktualizovaný (MA)'!I101*'Model aktualizovaný (MA)'!$V101</f>
        <v>0</v>
      </c>
      <c r="J101" s="90">
        <f>'Model aktualizovaný (MA)'!J101*'Model aktualizovaný (MA)'!$V101</f>
        <v>0</v>
      </c>
      <c r="K101" s="90">
        <f>'Model aktualizovaný (MA)'!K101*'Model aktualizovaný (MA)'!$V101</f>
        <v>0</v>
      </c>
      <c r="L101" s="90">
        <f>'Model aktualizovaný (MA)'!L101*'Model aktualizovaný (MA)'!$V101</f>
        <v>0</v>
      </c>
      <c r="M101" s="90">
        <f>'Model aktualizovaný (MA)'!M101*'Model aktualizovaný (MA)'!$V101</f>
        <v>0</v>
      </c>
      <c r="N101" s="90">
        <f>'Model aktualizovaný (MA)'!N101*'Model aktualizovaný (MA)'!$V101</f>
        <v>0</v>
      </c>
      <c r="O101" s="90">
        <f>'Model aktualizovaný (MA)'!O101*'Model aktualizovaný (MA)'!$V101</f>
        <v>0</v>
      </c>
      <c r="P101" s="90">
        <f>'Model aktualizovaný (MA)'!P101*'Model aktualizovaný (MA)'!$V101</f>
        <v>0</v>
      </c>
      <c r="Q101" s="90">
        <f>'Model aktualizovaný (MA)'!Q101*'Model aktualizovaný (MA)'!$V101</f>
        <v>0</v>
      </c>
      <c r="R101" s="90">
        <f>'Model aktualizovaný (MA)'!R101*'Model aktualizovaný (MA)'!$V101</f>
        <v>0</v>
      </c>
      <c r="S101" s="90">
        <f>'Model aktualizovaný (MA)'!S101*'Model aktualizovaný (MA)'!$V101</f>
        <v>0</v>
      </c>
      <c r="T101" s="92">
        <f t="shared" si="37"/>
        <v>0</v>
      </c>
      <c r="U101" s="105">
        <f t="shared" si="38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(MA)'!$V102</f>
        <v>0</v>
      </c>
      <c r="F102" s="90">
        <f>'Model aktualizovaný (MA)'!F102*'Model aktualizovaný (MA)'!$V102</f>
        <v>0</v>
      </c>
      <c r="G102" s="90">
        <f>'Model aktualizovaný (MA)'!G102*'Model aktualizovaný (MA)'!$V102</f>
        <v>0</v>
      </c>
      <c r="H102" s="90">
        <f>'Model aktualizovaný (MA)'!H102*'Model aktualizovaný (MA)'!$V102</f>
        <v>0</v>
      </c>
      <c r="I102" s="90">
        <f>'Model aktualizovaný (MA)'!I102*'Model aktualizovaný (MA)'!$V102</f>
        <v>0</v>
      </c>
      <c r="J102" s="90">
        <f>'Model aktualizovaný (MA)'!J102*'Model aktualizovaný (MA)'!$V102</f>
        <v>0</v>
      </c>
      <c r="K102" s="90">
        <f>'Model aktualizovaný (MA)'!K102*'Model aktualizovaný (MA)'!$V102</f>
        <v>0</v>
      </c>
      <c r="L102" s="90">
        <f>'Model aktualizovaný (MA)'!L102*'Model aktualizovaný (MA)'!$V102</f>
        <v>0</v>
      </c>
      <c r="M102" s="90">
        <f>'Model aktualizovaný (MA)'!M102*'Model aktualizovaný (MA)'!$V102</f>
        <v>0</v>
      </c>
      <c r="N102" s="90">
        <f>'Model aktualizovaný (MA)'!N102*'Model aktualizovaný (MA)'!$V102</f>
        <v>0</v>
      </c>
      <c r="O102" s="90">
        <f>'Model aktualizovaný (MA)'!O102*'Model aktualizovaný (MA)'!$V102</f>
        <v>0</v>
      </c>
      <c r="P102" s="90">
        <f>'Model aktualizovaný (MA)'!P102*'Model aktualizovaný (MA)'!$V102</f>
        <v>0</v>
      </c>
      <c r="Q102" s="90">
        <f>'Model aktualizovaný (MA)'!Q102*'Model aktualizovaný (MA)'!$V102</f>
        <v>0</v>
      </c>
      <c r="R102" s="90">
        <f>'Model aktualizovaný (MA)'!R102*'Model aktualizovaný (MA)'!$V102</f>
        <v>0</v>
      </c>
      <c r="S102" s="90">
        <f>'Model aktualizovaný (MA)'!S102*'Model aktualizovaný (MA)'!$V102</f>
        <v>0</v>
      </c>
      <c r="T102" s="92">
        <f t="shared" si="37"/>
        <v>0</v>
      </c>
      <c r="U102" s="105">
        <f t="shared" si="38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0">
        <f>'Model aktualizovaný (MA)'!E103*'Model aktualizovaný (MA)'!$V103</f>
        <v>0</v>
      </c>
      <c r="F103" s="90">
        <f>'Model aktualizovaný (MA)'!F103*'Model aktualizovaný (MA)'!$V103</f>
        <v>0</v>
      </c>
      <c r="G103" s="90">
        <f>'Model aktualizovaný (MA)'!G103*'Model aktualizovaný (MA)'!$V103</f>
        <v>0</v>
      </c>
      <c r="H103" s="90">
        <f>'Model aktualizovaný (MA)'!H103*'Model aktualizovaný (MA)'!$V103</f>
        <v>0</v>
      </c>
      <c r="I103" s="90">
        <f>'Model aktualizovaný (MA)'!I103*'Model aktualizovaný (MA)'!$V103</f>
        <v>0</v>
      </c>
      <c r="J103" s="90">
        <f>'Model aktualizovaný (MA)'!J103*'Model aktualizovaný (MA)'!$V103</f>
        <v>0</v>
      </c>
      <c r="K103" s="90">
        <f>'Model aktualizovaný (MA)'!K103*'Model aktualizovaný (MA)'!$V103</f>
        <v>0</v>
      </c>
      <c r="L103" s="90">
        <f>'Model aktualizovaný (MA)'!L103*'Model aktualizovaný (MA)'!$V103</f>
        <v>0</v>
      </c>
      <c r="M103" s="90">
        <f>'Model aktualizovaný (MA)'!M103*'Model aktualizovaný (MA)'!$V103</f>
        <v>0</v>
      </c>
      <c r="N103" s="90">
        <f>'Model aktualizovaný (MA)'!N103*'Model aktualizovaný (MA)'!$V103</f>
        <v>0</v>
      </c>
      <c r="O103" s="90">
        <f>'Model aktualizovaný (MA)'!O103*'Model aktualizovaný (MA)'!$V103</f>
        <v>0</v>
      </c>
      <c r="P103" s="90">
        <f>'Model aktualizovaný (MA)'!P103*'Model aktualizovaný (MA)'!$V103</f>
        <v>0</v>
      </c>
      <c r="Q103" s="90">
        <f>'Model aktualizovaný (MA)'!Q103*'Model aktualizovaný (MA)'!$V103</f>
        <v>0</v>
      </c>
      <c r="R103" s="90">
        <f>'Model aktualizovaný (MA)'!R103*'Model aktualizovaný (MA)'!$V103</f>
        <v>0</v>
      </c>
      <c r="S103" s="90">
        <f>'Model aktualizovaný (MA)'!S103*'Model aktualizovaný (MA)'!$V103</f>
        <v>0</v>
      </c>
      <c r="T103" s="92">
        <f t="shared" si="37"/>
        <v>0</v>
      </c>
      <c r="U103" s="105">
        <f t="shared" si="38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'Model aktualizovaný (MA)'!E104*'Model aktualizovaný (MA)'!$V104</f>
        <v>0</v>
      </c>
      <c r="F104" s="90">
        <f>'Model aktualizovaný (MA)'!F104*'Model aktualizovaný (MA)'!$V104</f>
        <v>0</v>
      </c>
      <c r="G104" s="90">
        <f>'Model aktualizovaný (MA)'!G104*'Model aktualizovaný (MA)'!$V104</f>
        <v>0</v>
      </c>
      <c r="H104" s="90">
        <f>'Model aktualizovaný (MA)'!H104*'Model aktualizovaný (MA)'!$V104</f>
        <v>0</v>
      </c>
      <c r="I104" s="90">
        <f>'Model aktualizovaný (MA)'!I104*'Model aktualizovaný (MA)'!$V104</f>
        <v>0</v>
      </c>
      <c r="J104" s="90">
        <f>'Model aktualizovaný (MA)'!J104*'Model aktualizovaný (MA)'!$V104</f>
        <v>0</v>
      </c>
      <c r="K104" s="90">
        <f>'Model aktualizovaný (MA)'!K104*'Model aktualizovaný (MA)'!$V104</f>
        <v>0</v>
      </c>
      <c r="L104" s="90">
        <f>'Model aktualizovaný (MA)'!L104*'Model aktualizovaný (MA)'!$V104</f>
        <v>0</v>
      </c>
      <c r="M104" s="90">
        <f>'Model aktualizovaný (MA)'!M104*'Model aktualizovaný (MA)'!$V104</f>
        <v>0</v>
      </c>
      <c r="N104" s="90">
        <f>'Model aktualizovaný (MA)'!N104*'Model aktualizovaný (MA)'!$V104</f>
        <v>0</v>
      </c>
      <c r="O104" s="90">
        <f>'Model aktualizovaný (MA)'!O104*'Model aktualizovaný (MA)'!$V104</f>
        <v>0</v>
      </c>
      <c r="P104" s="90">
        <f>'Model aktualizovaný (MA)'!P104*'Model aktualizovaný (MA)'!$V104</f>
        <v>0</v>
      </c>
      <c r="Q104" s="90">
        <f>'Model aktualizovaný (MA)'!Q104*'Model aktualizovaný (MA)'!$V104</f>
        <v>0</v>
      </c>
      <c r="R104" s="90">
        <f>'Model aktualizovaný (MA)'!R104*'Model aktualizovaný (MA)'!$V104</f>
        <v>0</v>
      </c>
      <c r="S104" s="90">
        <f>'Model aktualizovaný (MA)'!S104*'Model aktualizovaný (MA)'!$V104</f>
        <v>0</v>
      </c>
      <c r="T104" s="92">
        <f t="shared" si="37"/>
        <v>0</v>
      </c>
      <c r="U104" s="105">
        <f t="shared" si="38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(MA)'!$V105</f>
        <v>0</v>
      </c>
      <c r="F105" s="90">
        <f>'Model aktualizovaný (MA)'!F105*'Model aktualizovaný (MA)'!$V105</f>
        <v>0</v>
      </c>
      <c r="G105" s="90">
        <f>'Model aktualizovaný (MA)'!G105*'Model aktualizovaný (MA)'!$V105</f>
        <v>0</v>
      </c>
      <c r="H105" s="90">
        <f>'Model aktualizovaný (MA)'!H105*'Model aktualizovaný (MA)'!$V105</f>
        <v>0</v>
      </c>
      <c r="I105" s="90">
        <f>'Model aktualizovaný (MA)'!I105*'Model aktualizovaný (MA)'!$V105</f>
        <v>0</v>
      </c>
      <c r="J105" s="90">
        <f>'Model aktualizovaný (MA)'!J105*'Model aktualizovaný (MA)'!$V105</f>
        <v>0</v>
      </c>
      <c r="K105" s="90">
        <f>'Model aktualizovaný (MA)'!K105*'Model aktualizovaný (MA)'!$V105</f>
        <v>0</v>
      </c>
      <c r="L105" s="90">
        <f>'Model aktualizovaný (MA)'!L105*'Model aktualizovaný (MA)'!$V105</f>
        <v>0</v>
      </c>
      <c r="M105" s="90">
        <f>'Model aktualizovaný (MA)'!M105*'Model aktualizovaný (MA)'!$V105</f>
        <v>0</v>
      </c>
      <c r="N105" s="90">
        <f>'Model aktualizovaný (MA)'!N105*'Model aktualizovaný (MA)'!$V105</f>
        <v>0</v>
      </c>
      <c r="O105" s="90">
        <f>'Model aktualizovaný (MA)'!O105*'Model aktualizovaný (MA)'!$V105</f>
        <v>0</v>
      </c>
      <c r="P105" s="90">
        <f>'Model aktualizovaný (MA)'!P105*'Model aktualizovaný (MA)'!$V105</f>
        <v>0</v>
      </c>
      <c r="Q105" s="90">
        <f>'Model aktualizovaný (MA)'!Q105*'Model aktualizovaný (MA)'!$V105</f>
        <v>0</v>
      </c>
      <c r="R105" s="90">
        <f>'Model aktualizovaný (MA)'!R105*'Model aktualizovaný (MA)'!$V105</f>
        <v>0</v>
      </c>
      <c r="S105" s="90">
        <f>'Model aktualizovaný (MA)'!S105*'Model aktualizovaný (MA)'!$V105</f>
        <v>0</v>
      </c>
      <c r="T105" s="92">
        <f t="shared" si="37"/>
        <v>0</v>
      </c>
      <c r="U105" s="105">
        <f t="shared" si="38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(MA)'!$V106</f>
        <v>0</v>
      </c>
      <c r="F106" s="90">
        <f>'Model aktualizovaný (MA)'!F106*'Model aktualizovaný (MA)'!$V106</f>
        <v>0</v>
      </c>
      <c r="G106" s="90">
        <f>'Model aktualizovaný (MA)'!G106*'Model aktualizovaný (MA)'!$V106</f>
        <v>0</v>
      </c>
      <c r="H106" s="90">
        <f>'Model aktualizovaný (MA)'!H106*'Model aktualizovaný (MA)'!$V106</f>
        <v>0</v>
      </c>
      <c r="I106" s="90">
        <f>'Model aktualizovaný (MA)'!I106*'Model aktualizovaný (MA)'!$V106</f>
        <v>0</v>
      </c>
      <c r="J106" s="90">
        <f>'Model aktualizovaný (MA)'!J106*'Model aktualizovaný (MA)'!$V106</f>
        <v>0</v>
      </c>
      <c r="K106" s="90">
        <f>'Model aktualizovaný (MA)'!K106*'Model aktualizovaný (MA)'!$V106</f>
        <v>0</v>
      </c>
      <c r="L106" s="90">
        <f>'Model aktualizovaný (MA)'!L106*'Model aktualizovaný (MA)'!$V106</f>
        <v>0</v>
      </c>
      <c r="M106" s="90">
        <f>'Model aktualizovaný (MA)'!M106*'Model aktualizovaný (MA)'!$V106</f>
        <v>0</v>
      </c>
      <c r="N106" s="90">
        <f>'Model aktualizovaný (MA)'!N106*'Model aktualizovaný (MA)'!$V106</f>
        <v>0</v>
      </c>
      <c r="O106" s="90">
        <f>'Model aktualizovaný (MA)'!O106*'Model aktualizovaný (MA)'!$V106</f>
        <v>0</v>
      </c>
      <c r="P106" s="90">
        <f>'Model aktualizovaný (MA)'!P106*'Model aktualizovaný (MA)'!$V106</f>
        <v>0</v>
      </c>
      <c r="Q106" s="90">
        <f>'Model aktualizovaný (MA)'!Q106*'Model aktualizovaný (MA)'!$V106</f>
        <v>0</v>
      </c>
      <c r="R106" s="90">
        <f>'Model aktualizovaný (MA)'!R106*'Model aktualizovaný (MA)'!$V106</f>
        <v>0</v>
      </c>
      <c r="S106" s="90">
        <f>'Model aktualizovaný (MA)'!S106*'Model aktualizovaný (MA)'!$V106</f>
        <v>0</v>
      </c>
      <c r="T106" s="92">
        <f t="shared" si="37"/>
        <v>0</v>
      </c>
      <c r="U106" s="105">
        <f t="shared" si="38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(MA)'!$V107</f>
        <v>0</v>
      </c>
      <c r="F107" s="90">
        <f>'Model aktualizovaný (MA)'!F107*'Model aktualizovaný (MA)'!$V107</f>
        <v>0</v>
      </c>
      <c r="G107" s="90">
        <f>'Model aktualizovaný (MA)'!G107*'Model aktualizovaný (MA)'!$V107</f>
        <v>0</v>
      </c>
      <c r="H107" s="90">
        <f>'Model aktualizovaný (MA)'!H107*'Model aktualizovaný (MA)'!$V107</f>
        <v>0</v>
      </c>
      <c r="I107" s="90">
        <f>'Model aktualizovaný (MA)'!I107*'Model aktualizovaný (MA)'!$V107</f>
        <v>0</v>
      </c>
      <c r="J107" s="90">
        <f>'Model aktualizovaný (MA)'!J107*'Model aktualizovaný (MA)'!$V107</f>
        <v>0</v>
      </c>
      <c r="K107" s="90">
        <f>'Model aktualizovaný (MA)'!K107*'Model aktualizovaný (MA)'!$V107</f>
        <v>0</v>
      </c>
      <c r="L107" s="90">
        <f>'Model aktualizovaný (MA)'!L107*'Model aktualizovaný (MA)'!$V107</f>
        <v>0</v>
      </c>
      <c r="M107" s="90">
        <f>'Model aktualizovaný (MA)'!M107*'Model aktualizovaný (MA)'!$V107</f>
        <v>0</v>
      </c>
      <c r="N107" s="90">
        <f>'Model aktualizovaný (MA)'!N107*'Model aktualizovaný (MA)'!$V107</f>
        <v>0</v>
      </c>
      <c r="O107" s="90">
        <f>'Model aktualizovaný (MA)'!O107*'Model aktualizovaný (MA)'!$V107</f>
        <v>0</v>
      </c>
      <c r="P107" s="90">
        <f>'Model aktualizovaný (MA)'!P107*'Model aktualizovaný (MA)'!$V107</f>
        <v>0</v>
      </c>
      <c r="Q107" s="90">
        <f>'Model aktualizovaný (MA)'!Q107*'Model aktualizovaný (MA)'!$V107</f>
        <v>0</v>
      </c>
      <c r="R107" s="90">
        <f>'Model aktualizovaný (MA)'!R107*'Model aktualizovaný (MA)'!$V107</f>
        <v>0</v>
      </c>
      <c r="S107" s="90">
        <f>'Model aktualizovaný (MA)'!S107*'Model aktualizovaný (MA)'!$V107</f>
        <v>0</v>
      </c>
      <c r="T107" s="92">
        <f t="shared" si="37"/>
        <v>0</v>
      </c>
      <c r="U107" s="105">
        <f t="shared" si="38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(MA)'!$V108</f>
        <v>0</v>
      </c>
      <c r="F108" s="90">
        <f>'Model aktualizovaný (MA)'!F108*'Model aktualizovaný (MA)'!$V108</f>
        <v>0</v>
      </c>
      <c r="G108" s="90">
        <f>'Model aktualizovaný (MA)'!G108*'Model aktualizovaný (MA)'!$V108</f>
        <v>0</v>
      </c>
      <c r="H108" s="90">
        <f>'Model aktualizovaný (MA)'!H108*'Model aktualizovaný (MA)'!$V108</f>
        <v>0</v>
      </c>
      <c r="I108" s="90">
        <f>'Model aktualizovaný (MA)'!I108*'Model aktualizovaný (MA)'!$V108</f>
        <v>0</v>
      </c>
      <c r="J108" s="90">
        <f>'Model aktualizovaný (MA)'!J108*'Model aktualizovaný (MA)'!$V108</f>
        <v>0</v>
      </c>
      <c r="K108" s="90">
        <f>'Model aktualizovaný (MA)'!K108*'Model aktualizovaný (MA)'!$V108</f>
        <v>0</v>
      </c>
      <c r="L108" s="90">
        <f>'Model aktualizovaný (MA)'!L108*'Model aktualizovaný (MA)'!$V108</f>
        <v>0</v>
      </c>
      <c r="M108" s="90">
        <f>'Model aktualizovaný (MA)'!M108*'Model aktualizovaný (MA)'!$V108</f>
        <v>0</v>
      </c>
      <c r="N108" s="90">
        <f>'Model aktualizovaný (MA)'!N108*'Model aktualizovaný (MA)'!$V108</f>
        <v>0</v>
      </c>
      <c r="O108" s="90">
        <f>'Model aktualizovaný (MA)'!O108*'Model aktualizovaný (MA)'!$V108</f>
        <v>0</v>
      </c>
      <c r="P108" s="90">
        <f>'Model aktualizovaný (MA)'!P108*'Model aktualizovaný (MA)'!$V108</f>
        <v>0</v>
      </c>
      <c r="Q108" s="90">
        <f>'Model aktualizovaný (MA)'!Q108*'Model aktualizovaný (MA)'!$V108</f>
        <v>0</v>
      </c>
      <c r="R108" s="90">
        <f>'Model aktualizovaný (MA)'!R108*'Model aktualizovaný (MA)'!$V108</f>
        <v>0</v>
      </c>
      <c r="S108" s="90">
        <f>'Model aktualizovaný (MA)'!S108*'Model aktualizovaný (MA)'!$V108</f>
        <v>0</v>
      </c>
      <c r="T108" s="92">
        <f t="shared" si="37"/>
        <v>0</v>
      </c>
      <c r="U108" s="105">
        <f t="shared" si="38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(MA)'!$V109</f>
        <v>0</v>
      </c>
      <c r="F109" s="90">
        <f>'Model aktualizovaný (MA)'!F109*'Model aktualizovaný (MA)'!$V109</f>
        <v>0</v>
      </c>
      <c r="G109" s="90">
        <f>'Model aktualizovaný (MA)'!G109*'Model aktualizovaný (MA)'!$V109</f>
        <v>0</v>
      </c>
      <c r="H109" s="90">
        <f>'Model aktualizovaný (MA)'!H109*'Model aktualizovaný (MA)'!$V109</f>
        <v>0</v>
      </c>
      <c r="I109" s="90">
        <f>'Model aktualizovaný (MA)'!I109*'Model aktualizovaný (MA)'!$V109</f>
        <v>0</v>
      </c>
      <c r="J109" s="90">
        <f>'Model aktualizovaný (MA)'!J109*'Model aktualizovaný (MA)'!$V109</f>
        <v>0</v>
      </c>
      <c r="K109" s="90">
        <f>'Model aktualizovaný (MA)'!K109*'Model aktualizovaný (MA)'!$V109</f>
        <v>0</v>
      </c>
      <c r="L109" s="90">
        <f>'Model aktualizovaný (MA)'!L109*'Model aktualizovaný (MA)'!$V109</f>
        <v>0</v>
      </c>
      <c r="M109" s="90">
        <f>'Model aktualizovaný (MA)'!M109*'Model aktualizovaný (MA)'!$V109</f>
        <v>0</v>
      </c>
      <c r="N109" s="90">
        <f>'Model aktualizovaný (MA)'!N109*'Model aktualizovaný (MA)'!$V109</f>
        <v>0</v>
      </c>
      <c r="O109" s="90">
        <f>'Model aktualizovaný (MA)'!O109*'Model aktualizovaný (MA)'!$V109</f>
        <v>0</v>
      </c>
      <c r="P109" s="90">
        <f>'Model aktualizovaný (MA)'!P109*'Model aktualizovaný (MA)'!$V109</f>
        <v>0</v>
      </c>
      <c r="Q109" s="90">
        <f>'Model aktualizovaný (MA)'!Q109*'Model aktualizovaný (MA)'!$V109</f>
        <v>0</v>
      </c>
      <c r="R109" s="90">
        <f>'Model aktualizovaný (MA)'!R109*'Model aktualizovaný (MA)'!$V109</f>
        <v>0</v>
      </c>
      <c r="S109" s="90">
        <f>'Model aktualizovaný (MA)'!S109*'Model aktualizovaný (MA)'!$V109</f>
        <v>0</v>
      </c>
      <c r="T109" s="92">
        <f t="shared" si="37"/>
        <v>0</v>
      </c>
      <c r="U109" s="105">
        <f t="shared" si="38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(MA)'!$V110</f>
        <v>0</v>
      </c>
      <c r="F110" s="90">
        <f>'Model aktualizovaný (MA)'!F110*'Model aktualizovaný (MA)'!$V110</f>
        <v>0</v>
      </c>
      <c r="G110" s="90">
        <f>'Model aktualizovaný (MA)'!G110*'Model aktualizovaný (MA)'!$V110</f>
        <v>0</v>
      </c>
      <c r="H110" s="90">
        <f>'Model aktualizovaný (MA)'!H110*'Model aktualizovaný (MA)'!$V110</f>
        <v>0</v>
      </c>
      <c r="I110" s="90">
        <f>'Model aktualizovaný (MA)'!I110*'Model aktualizovaný (MA)'!$V110</f>
        <v>0</v>
      </c>
      <c r="J110" s="90">
        <f>'Model aktualizovaný (MA)'!J110*'Model aktualizovaný (MA)'!$V110</f>
        <v>0</v>
      </c>
      <c r="K110" s="90">
        <f>'Model aktualizovaný (MA)'!K110*'Model aktualizovaný (MA)'!$V110</f>
        <v>0</v>
      </c>
      <c r="L110" s="90">
        <f>'Model aktualizovaný (MA)'!L110*'Model aktualizovaný (MA)'!$V110</f>
        <v>0</v>
      </c>
      <c r="M110" s="90">
        <f>'Model aktualizovaný (MA)'!M110*'Model aktualizovaný (MA)'!$V110</f>
        <v>0</v>
      </c>
      <c r="N110" s="90">
        <f>'Model aktualizovaný (MA)'!N110*'Model aktualizovaný (MA)'!$V110</f>
        <v>0</v>
      </c>
      <c r="O110" s="90">
        <f>'Model aktualizovaný (MA)'!O110*'Model aktualizovaný (MA)'!$V110</f>
        <v>0</v>
      </c>
      <c r="P110" s="90">
        <f>'Model aktualizovaný (MA)'!P110*'Model aktualizovaný (MA)'!$V110</f>
        <v>0</v>
      </c>
      <c r="Q110" s="90">
        <f>'Model aktualizovaný (MA)'!Q110*'Model aktualizovaný (MA)'!$V110</f>
        <v>0</v>
      </c>
      <c r="R110" s="90">
        <f>'Model aktualizovaný (MA)'!R110*'Model aktualizovaný (MA)'!$V110</f>
        <v>0</v>
      </c>
      <c r="S110" s="90">
        <f>'Model aktualizovaný (MA)'!S110*'Model aktualizovaný (MA)'!$V110</f>
        <v>0</v>
      </c>
      <c r="T110" s="92">
        <f t="shared" si="37"/>
        <v>0</v>
      </c>
      <c r="U110" s="105">
        <f t="shared" si="38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(MA)'!$V111</f>
        <v>0</v>
      </c>
      <c r="F111" s="90">
        <f>'Model aktualizovaný (MA)'!F111*'Model aktualizovaný (MA)'!$V111</f>
        <v>0</v>
      </c>
      <c r="G111" s="90">
        <f>'Model aktualizovaný (MA)'!G111*'Model aktualizovaný (MA)'!$V111</f>
        <v>0</v>
      </c>
      <c r="H111" s="90">
        <f>'Model aktualizovaný (MA)'!H111*'Model aktualizovaný (MA)'!$V111</f>
        <v>0</v>
      </c>
      <c r="I111" s="90">
        <f>'Model aktualizovaný (MA)'!I111*'Model aktualizovaný (MA)'!$V111</f>
        <v>0</v>
      </c>
      <c r="J111" s="90">
        <f>'Model aktualizovaný (MA)'!J111*'Model aktualizovaný (MA)'!$V111</f>
        <v>0</v>
      </c>
      <c r="K111" s="90">
        <f>'Model aktualizovaný (MA)'!K111*'Model aktualizovaný (MA)'!$V111</f>
        <v>0</v>
      </c>
      <c r="L111" s="90">
        <f>'Model aktualizovaný (MA)'!L111*'Model aktualizovaný (MA)'!$V111</f>
        <v>0</v>
      </c>
      <c r="M111" s="90">
        <f>'Model aktualizovaný (MA)'!M111*'Model aktualizovaný (MA)'!$V111</f>
        <v>0</v>
      </c>
      <c r="N111" s="90">
        <f>'Model aktualizovaný (MA)'!N111*'Model aktualizovaný (MA)'!$V111</f>
        <v>0</v>
      </c>
      <c r="O111" s="90">
        <f>'Model aktualizovaný (MA)'!O111*'Model aktualizovaný (MA)'!$V111</f>
        <v>0</v>
      </c>
      <c r="P111" s="90">
        <f>'Model aktualizovaný (MA)'!P111*'Model aktualizovaný (MA)'!$V111</f>
        <v>0</v>
      </c>
      <c r="Q111" s="90">
        <f>'Model aktualizovaný (MA)'!Q111*'Model aktualizovaný (MA)'!$V111</f>
        <v>0</v>
      </c>
      <c r="R111" s="90">
        <f>'Model aktualizovaný (MA)'!R111*'Model aktualizovaný (MA)'!$V111</f>
        <v>0</v>
      </c>
      <c r="S111" s="90">
        <f>'Model aktualizovaný (MA)'!S111*'Model aktualizovaný (MA)'!$V111</f>
        <v>0</v>
      </c>
      <c r="T111" s="92">
        <f t="shared" si="37"/>
        <v>0</v>
      </c>
      <c r="U111" s="105">
        <f t="shared" si="38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(MA)'!$V112</f>
        <v>0</v>
      </c>
      <c r="F112" s="90">
        <f>'Model aktualizovaný (MA)'!F112*'Model aktualizovaný (MA)'!$V112</f>
        <v>0</v>
      </c>
      <c r="G112" s="90">
        <f>'Model aktualizovaný (MA)'!G112*'Model aktualizovaný (MA)'!$V112</f>
        <v>0</v>
      </c>
      <c r="H112" s="90">
        <f>'Model aktualizovaný (MA)'!H112*'Model aktualizovaný (MA)'!$V112</f>
        <v>0</v>
      </c>
      <c r="I112" s="90">
        <f>'Model aktualizovaný (MA)'!I112*'Model aktualizovaný (MA)'!$V112</f>
        <v>0</v>
      </c>
      <c r="J112" s="90">
        <f>'Model aktualizovaný (MA)'!J112*'Model aktualizovaný (MA)'!$V112</f>
        <v>0</v>
      </c>
      <c r="K112" s="90">
        <f>'Model aktualizovaný (MA)'!K112*'Model aktualizovaný (MA)'!$V112</f>
        <v>0</v>
      </c>
      <c r="L112" s="90">
        <f>'Model aktualizovaný (MA)'!L112*'Model aktualizovaný (MA)'!$V112</f>
        <v>0</v>
      </c>
      <c r="M112" s="90">
        <f>'Model aktualizovaný (MA)'!M112*'Model aktualizovaný (MA)'!$V112</f>
        <v>0</v>
      </c>
      <c r="N112" s="90">
        <f>'Model aktualizovaný (MA)'!N112*'Model aktualizovaný (MA)'!$V112</f>
        <v>0</v>
      </c>
      <c r="O112" s="90">
        <f>'Model aktualizovaný (MA)'!O112*'Model aktualizovaný (MA)'!$V112</f>
        <v>0</v>
      </c>
      <c r="P112" s="90">
        <f>'Model aktualizovaný (MA)'!P112*'Model aktualizovaný (MA)'!$V112</f>
        <v>0</v>
      </c>
      <c r="Q112" s="90">
        <f>'Model aktualizovaný (MA)'!Q112*'Model aktualizovaný (MA)'!$V112</f>
        <v>0</v>
      </c>
      <c r="R112" s="90">
        <f>'Model aktualizovaný (MA)'!R112*'Model aktualizovaný (MA)'!$V112</f>
        <v>0</v>
      </c>
      <c r="S112" s="90">
        <f>'Model aktualizovaný (MA)'!S112*'Model aktualizovaný (MA)'!$V112</f>
        <v>0</v>
      </c>
      <c r="T112" s="92">
        <f t="shared" si="37"/>
        <v>0</v>
      </c>
      <c r="U112" s="105">
        <f t="shared" si="38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(MA)'!$V113</f>
        <v>0</v>
      </c>
      <c r="F113" s="90">
        <f>'Model aktualizovaný (MA)'!F113*'Model aktualizovaný (MA)'!$V113</f>
        <v>0</v>
      </c>
      <c r="G113" s="90">
        <f>'Model aktualizovaný (MA)'!G113*'Model aktualizovaný (MA)'!$V113</f>
        <v>0</v>
      </c>
      <c r="H113" s="90">
        <f>'Model aktualizovaný (MA)'!H113*'Model aktualizovaný (MA)'!$V113</f>
        <v>0</v>
      </c>
      <c r="I113" s="90">
        <f>'Model aktualizovaný (MA)'!I113*'Model aktualizovaný (MA)'!$V113</f>
        <v>0</v>
      </c>
      <c r="J113" s="90">
        <f>'Model aktualizovaný (MA)'!J113*'Model aktualizovaný (MA)'!$V113</f>
        <v>0</v>
      </c>
      <c r="K113" s="90">
        <f>'Model aktualizovaný (MA)'!K113*'Model aktualizovaný (MA)'!$V113</f>
        <v>0</v>
      </c>
      <c r="L113" s="90">
        <f>'Model aktualizovaný (MA)'!L113*'Model aktualizovaný (MA)'!$V113</f>
        <v>0</v>
      </c>
      <c r="M113" s="90">
        <f>'Model aktualizovaný (MA)'!M113*'Model aktualizovaný (MA)'!$V113</f>
        <v>0</v>
      </c>
      <c r="N113" s="90">
        <f>'Model aktualizovaný (MA)'!N113*'Model aktualizovaný (MA)'!$V113</f>
        <v>0</v>
      </c>
      <c r="O113" s="90">
        <f>'Model aktualizovaný (MA)'!O113*'Model aktualizovaný (MA)'!$V113</f>
        <v>0</v>
      </c>
      <c r="P113" s="90">
        <f>'Model aktualizovaný (MA)'!P113*'Model aktualizovaný (MA)'!$V113</f>
        <v>0</v>
      </c>
      <c r="Q113" s="90">
        <f>'Model aktualizovaný (MA)'!Q113*'Model aktualizovaný (MA)'!$V113</f>
        <v>0</v>
      </c>
      <c r="R113" s="90">
        <f>'Model aktualizovaný (MA)'!R113*'Model aktualizovaný (MA)'!$V113</f>
        <v>0</v>
      </c>
      <c r="S113" s="90">
        <f>'Model aktualizovaný (MA)'!S113*'Model aktualizovaný (MA)'!$V113</f>
        <v>0</v>
      </c>
      <c r="T113" s="92">
        <f t="shared" si="37"/>
        <v>0</v>
      </c>
      <c r="U113" s="105">
        <f t="shared" si="38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(MA)'!$V114</f>
        <v>0</v>
      </c>
      <c r="F114" s="90">
        <f>'Model aktualizovaný (MA)'!F114*'Model aktualizovaný (MA)'!$V114</f>
        <v>0</v>
      </c>
      <c r="G114" s="90">
        <f>'Model aktualizovaný (MA)'!G114*'Model aktualizovaný (MA)'!$V114</f>
        <v>0</v>
      </c>
      <c r="H114" s="90">
        <f>'Model aktualizovaný (MA)'!H114*'Model aktualizovaný (MA)'!$V114</f>
        <v>0</v>
      </c>
      <c r="I114" s="90">
        <f>'Model aktualizovaný (MA)'!I114*'Model aktualizovaný (MA)'!$V114</f>
        <v>0</v>
      </c>
      <c r="J114" s="90">
        <f>'Model aktualizovaný (MA)'!J114*'Model aktualizovaný (MA)'!$V114</f>
        <v>0</v>
      </c>
      <c r="K114" s="90">
        <f>'Model aktualizovaný (MA)'!K114*'Model aktualizovaný (MA)'!$V114</f>
        <v>0</v>
      </c>
      <c r="L114" s="90">
        <f>'Model aktualizovaný (MA)'!L114*'Model aktualizovaný (MA)'!$V114</f>
        <v>0</v>
      </c>
      <c r="M114" s="90">
        <f>'Model aktualizovaný (MA)'!M114*'Model aktualizovaný (MA)'!$V114</f>
        <v>0</v>
      </c>
      <c r="N114" s="90">
        <f>'Model aktualizovaný (MA)'!N114*'Model aktualizovaný (MA)'!$V114</f>
        <v>0</v>
      </c>
      <c r="O114" s="90">
        <f>'Model aktualizovaný (MA)'!O114*'Model aktualizovaný (MA)'!$V114</f>
        <v>0</v>
      </c>
      <c r="P114" s="90">
        <f>'Model aktualizovaný (MA)'!P114*'Model aktualizovaný (MA)'!$V114</f>
        <v>0</v>
      </c>
      <c r="Q114" s="90">
        <f>'Model aktualizovaný (MA)'!Q114*'Model aktualizovaný (MA)'!$V114</f>
        <v>0</v>
      </c>
      <c r="R114" s="90">
        <f>'Model aktualizovaný (MA)'!R114*'Model aktualizovaný (MA)'!$V114</f>
        <v>0</v>
      </c>
      <c r="S114" s="90">
        <f>'Model aktualizovaný (MA)'!S114*'Model aktualizovaný (MA)'!$V114</f>
        <v>0</v>
      </c>
      <c r="T114" s="92">
        <f t="shared" si="37"/>
        <v>0</v>
      </c>
      <c r="U114" s="105">
        <f t="shared" si="38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(MA)'!$V115</f>
        <v>0</v>
      </c>
      <c r="F115" s="90">
        <f>'Model aktualizovaný (MA)'!F115*'Model aktualizovaný (MA)'!$V115</f>
        <v>0</v>
      </c>
      <c r="G115" s="90">
        <f>'Model aktualizovaný (MA)'!G115*'Model aktualizovaný (MA)'!$V115</f>
        <v>0</v>
      </c>
      <c r="H115" s="90">
        <f>'Model aktualizovaný (MA)'!H115*'Model aktualizovaný (MA)'!$V115</f>
        <v>0</v>
      </c>
      <c r="I115" s="90">
        <f>'Model aktualizovaný (MA)'!I115*'Model aktualizovaný (MA)'!$V115</f>
        <v>0</v>
      </c>
      <c r="J115" s="90">
        <f>'Model aktualizovaný (MA)'!J115*'Model aktualizovaný (MA)'!$V115</f>
        <v>0</v>
      </c>
      <c r="K115" s="90">
        <f>'Model aktualizovaný (MA)'!K115*'Model aktualizovaný (MA)'!$V115</f>
        <v>0</v>
      </c>
      <c r="L115" s="90">
        <f>'Model aktualizovaný (MA)'!L115*'Model aktualizovaný (MA)'!$V115</f>
        <v>0</v>
      </c>
      <c r="M115" s="90">
        <f>'Model aktualizovaný (MA)'!M115*'Model aktualizovaný (MA)'!$V115</f>
        <v>0</v>
      </c>
      <c r="N115" s="90">
        <f>'Model aktualizovaný (MA)'!N115*'Model aktualizovaný (MA)'!$V115</f>
        <v>0</v>
      </c>
      <c r="O115" s="90">
        <f>'Model aktualizovaný (MA)'!O115*'Model aktualizovaný (MA)'!$V115</f>
        <v>0</v>
      </c>
      <c r="P115" s="90">
        <f>'Model aktualizovaný (MA)'!P115*'Model aktualizovaný (MA)'!$V115</f>
        <v>0</v>
      </c>
      <c r="Q115" s="90">
        <f>'Model aktualizovaný (MA)'!Q115*'Model aktualizovaný (MA)'!$V115</f>
        <v>0</v>
      </c>
      <c r="R115" s="90">
        <f>'Model aktualizovaný (MA)'!R115*'Model aktualizovaný (MA)'!$V115</f>
        <v>0</v>
      </c>
      <c r="S115" s="90">
        <f>'Model aktualizovaný (MA)'!S115*'Model aktualizovaný (MA)'!$V115</f>
        <v>0</v>
      </c>
      <c r="T115" s="92">
        <f t="shared" si="37"/>
        <v>0</v>
      </c>
      <c r="U115" s="105">
        <f t="shared" si="38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(MA)'!$V116</f>
        <v>0</v>
      </c>
      <c r="F116" s="90">
        <f>'Model aktualizovaný (MA)'!F116*'Model aktualizovaný (MA)'!$V116</f>
        <v>0</v>
      </c>
      <c r="G116" s="90">
        <f>'Model aktualizovaný (MA)'!G116*'Model aktualizovaný (MA)'!$V116</f>
        <v>0</v>
      </c>
      <c r="H116" s="90">
        <f>'Model aktualizovaný (MA)'!H116*'Model aktualizovaný (MA)'!$V116</f>
        <v>0</v>
      </c>
      <c r="I116" s="90">
        <f>'Model aktualizovaný (MA)'!I116*'Model aktualizovaný (MA)'!$V116</f>
        <v>0</v>
      </c>
      <c r="J116" s="90">
        <f>'Model aktualizovaný (MA)'!J116*'Model aktualizovaný (MA)'!$V116</f>
        <v>0</v>
      </c>
      <c r="K116" s="90">
        <f>'Model aktualizovaný (MA)'!K116*'Model aktualizovaný (MA)'!$V116</f>
        <v>0</v>
      </c>
      <c r="L116" s="90">
        <f>'Model aktualizovaný (MA)'!L116*'Model aktualizovaný (MA)'!$V116</f>
        <v>0</v>
      </c>
      <c r="M116" s="90">
        <f>'Model aktualizovaný (MA)'!M116*'Model aktualizovaný (MA)'!$V116</f>
        <v>0</v>
      </c>
      <c r="N116" s="90">
        <f>'Model aktualizovaný (MA)'!N116*'Model aktualizovaný (MA)'!$V116</f>
        <v>0</v>
      </c>
      <c r="O116" s="90">
        <f>'Model aktualizovaný (MA)'!O116*'Model aktualizovaný (MA)'!$V116</f>
        <v>0</v>
      </c>
      <c r="P116" s="90">
        <f>'Model aktualizovaný (MA)'!P116*'Model aktualizovaný (MA)'!$V116</f>
        <v>0</v>
      </c>
      <c r="Q116" s="90">
        <f>'Model aktualizovaný (MA)'!Q116*'Model aktualizovaný (MA)'!$V116</f>
        <v>0</v>
      </c>
      <c r="R116" s="90">
        <f>'Model aktualizovaný (MA)'!R116*'Model aktualizovaný (MA)'!$V116</f>
        <v>0</v>
      </c>
      <c r="S116" s="90">
        <f>'Model aktualizovaný (MA)'!S116*'Model aktualizovaný (MA)'!$V116</f>
        <v>0</v>
      </c>
      <c r="T116" s="92">
        <f t="shared" si="37"/>
        <v>0</v>
      </c>
      <c r="U116" s="105">
        <f t="shared" si="38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(MA)'!$V117</f>
        <v>0</v>
      </c>
      <c r="F117" s="90">
        <f>'Model aktualizovaný (MA)'!F117*'Model aktualizovaný (MA)'!$V117</f>
        <v>0</v>
      </c>
      <c r="G117" s="90">
        <f>'Model aktualizovaný (MA)'!G117*'Model aktualizovaný (MA)'!$V117</f>
        <v>0</v>
      </c>
      <c r="H117" s="90">
        <f>'Model aktualizovaný (MA)'!H117*'Model aktualizovaný (MA)'!$V117</f>
        <v>0</v>
      </c>
      <c r="I117" s="90">
        <f>'Model aktualizovaný (MA)'!I117*'Model aktualizovaný (MA)'!$V117</f>
        <v>0</v>
      </c>
      <c r="J117" s="90">
        <f>'Model aktualizovaný (MA)'!J117*'Model aktualizovaný (MA)'!$V117</f>
        <v>0</v>
      </c>
      <c r="K117" s="90">
        <f>'Model aktualizovaný (MA)'!K117*'Model aktualizovaný (MA)'!$V117</f>
        <v>0</v>
      </c>
      <c r="L117" s="90">
        <f>'Model aktualizovaný (MA)'!L117*'Model aktualizovaný (MA)'!$V117</f>
        <v>0</v>
      </c>
      <c r="M117" s="90">
        <f>'Model aktualizovaný (MA)'!M117*'Model aktualizovaný (MA)'!$V117</f>
        <v>0</v>
      </c>
      <c r="N117" s="90">
        <f>'Model aktualizovaný (MA)'!N117*'Model aktualizovaný (MA)'!$V117</f>
        <v>0</v>
      </c>
      <c r="O117" s="90">
        <f>'Model aktualizovaný (MA)'!O117*'Model aktualizovaný (MA)'!$V117</f>
        <v>0</v>
      </c>
      <c r="P117" s="90">
        <f>'Model aktualizovaný (MA)'!P117*'Model aktualizovaný (MA)'!$V117</f>
        <v>0</v>
      </c>
      <c r="Q117" s="90">
        <f>'Model aktualizovaný (MA)'!Q117*'Model aktualizovaný (MA)'!$V117</f>
        <v>0</v>
      </c>
      <c r="R117" s="90">
        <f>'Model aktualizovaný (MA)'!R117*'Model aktualizovaný (MA)'!$V117</f>
        <v>0</v>
      </c>
      <c r="S117" s="90">
        <f>'Model aktualizovaný (MA)'!S117*'Model aktualizovaný (MA)'!$V117</f>
        <v>0</v>
      </c>
      <c r="T117" s="92">
        <f t="shared" si="37"/>
        <v>0</v>
      </c>
      <c r="U117" s="105">
        <f t="shared" si="38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(MA)'!$V118</f>
        <v>0</v>
      </c>
      <c r="F118" s="90">
        <f>'Model aktualizovaný (MA)'!F118*'Model aktualizovaný (MA)'!$V118</f>
        <v>0</v>
      </c>
      <c r="G118" s="90">
        <f>'Model aktualizovaný (MA)'!G118*'Model aktualizovaný (MA)'!$V118</f>
        <v>0</v>
      </c>
      <c r="H118" s="90">
        <f>'Model aktualizovaný (MA)'!H118*'Model aktualizovaný (MA)'!$V118</f>
        <v>0</v>
      </c>
      <c r="I118" s="90">
        <f>'Model aktualizovaný (MA)'!I118*'Model aktualizovaný (MA)'!$V118</f>
        <v>0</v>
      </c>
      <c r="J118" s="90">
        <f>'Model aktualizovaný (MA)'!J118*'Model aktualizovaný (MA)'!$V118</f>
        <v>0</v>
      </c>
      <c r="K118" s="90">
        <f>'Model aktualizovaný (MA)'!K118*'Model aktualizovaný (MA)'!$V118</f>
        <v>0</v>
      </c>
      <c r="L118" s="90">
        <f>'Model aktualizovaný (MA)'!L118*'Model aktualizovaný (MA)'!$V118</f>
        <v>0</v>
      </c>
      <c r="M118" s="90">
        <f>'Model aktualizovaný (MA)'!M118*'Model aktualizovaný (MA)'!$V118</f>
        <v>0</v>
      </c>
      <c r="N118" s="90">
        <f>'Model aktualizovaný (MA)'!N118*'Model aktualizovaný (MA)'!$V118</f>
        <v>0</v>
      </c>
      <c r="O118" s="90">
        <f>'Model aktualizovaný (MA)'!O118*'Model aktualizovaný (MA)'!$V118</f>
        <v>0</v>
      </c>
      <c r="P118" s="90">
        <f>'Model aktualizovaný (MA)'!P118*'Model aktualizovaný (MA)'!$V118</f>
        <v>0</v>
      </c>
      <c r="Q118" s="90">
        <f>'Model aktualizovaný (MA)'!Q118*'Model aktualizovaný (MA)'!$V118</f>
        <v>0</v>
      </c>
      <c r="R118" s="90">
        <f>'Model aktualizovaný (MA)'!R118*'Model aktualizovaný (MA)'!$V118</f>
        <v>0</v>
      </c>
      <c r="S118" s="90">
        <f>'Model aktualizovaný (MA)'!S118*'Model aktualizovaný (MA)'!$V118</f>
        <v>0</v>
      </c>
      <c r="T118" s="92">
        <f t="shared" si="37"/>
        <v>0</v>
      </c>
      <c r="U118" s="105">
        <f t="shared" si="38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(MA)'!$V119</f>
        <v>0</v>
      </c>
      <c r="F119" s="90">
        <f>'Model aktualizovaný (MA)'!F119*'Model aktualizovaný (MA)'!$V119</f>
        <v>0</v>
      </c>
      <c r="G119" s="90">
        <f>'Model aktualizovaný (MA)'!G119*'Model aktualizovaný (MA)'!$V119</f>
        <v>0</v>
      </c>
      <c r="H119" s="90">
        <f>'Model aktualizovaný (MA)'!H119*'Model aktualizovaný (MA)'!$V119</f>
        <v>0</v>
      </c>
      <c r="I119" s="90">
        <f>'Model aktualizovaný (MA)'!I119*'Model aktualizovaný (MA)'!$V119</f>
        <v>0</v>
      </c>
      <c r="J119" s="90">
        <f>'Model aktualizovaný (MA)'!J119*'Model aktualizovaný (MA)'!$V119</f>
        <v>0</v>
      </c>
      <c r="K119" s="90">
        <f>'Model aktualizovaný (MA)'!K119*'Model aktualizovaný (MA)'!$V119</f>
        <v>0</v>
      </c>
      <c r="L119" s="90">
        <f>'Model aktualizovaný (MA)'!L119*'Model aktualizovaný (MA)'!$V119</f>
        <v>0</v>
      </c>
      <c r="M119" s="90">
        <f>'Model aktualizovaný (MA)'!M119*'Model aktualizovaný (MA)'!$V119</f>
        <v>0</v>
      </c>
      <c r="N119" s="90">
        <f>'Model aktualizovaný (MA)'!N119*'Model aktualizovaný (MA)'!$V119</f>
        <v>0</v>
      </c>
      <c r="O119" s="90">
        <f>'Model aktualizovaný (MA)'!O119*'Model aktualizovaný (MA)'!$V119</f>
        <v>0</v>
      </c>
      <c r="P119" s="90">
        <f>'Model aktualizovaný (MA)'!P119*'Model aktualizovaný (MA)'!$V119</f>
        <v>0</v>
      </c>
      <c r="Q119" s="90">
        <f>'Model aktualizovaný (MA)'!Q119*'Model aktualizovaný (MA)'!$V119</f>
        <v>0</v>
      </c>
      <c r="R119" s="90">
        <f>'Model aktualizovaný (MA)'!R119*'Model aktualizovaný (MA)'!$V119</f>
        <v>0</v>
      </c>
      <c r="S119" s="90">
        <f>'Model aktualizovaný (MA)'!S119*'Model aktualizovaný (MA)'!$V119</f>
        <v>0</v>
      </c>
      <c r="T119" s="92">
        <f t="shared" si="37"/>
        <v>0</v>
      </c>
      <c r="U119" s="105">
        <f t="shared" si="38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(MA)'!$V120</f>
        <v>0</v>
      </c>
      <c r="F120" s="90">
        <f>'Model aktualizovaný (MA)'!F120*'Model aktualizovaný (MA)'!$V120</f>
        <v>0</v>
      </c>
      <c r="G120" s="90">
        <f>'Model aktualizovaný (MA)'!G120*'Model aktualizovaný (MA)'!$V120</f>
        <v>0</v>
      </c>
      <c r="H120" s="90">
        <f>'Model aktualizovaný (MA)'!H120*'Model aktualizovaný (MA)'!$V120</f>
        <v>0</v>
      </c>
      <c r="I120" s="90">
        <f>'Model aktualizovaný (MA)'!I120*'Model aktualizovaný (MA)'!$V120</f>
        <v>0</v>
      </c>
      <c r="J120" s="90">
        <f>'Model aktualizovaný (MA)'!J120*'Model aktualizovaný (MA)'!$V120</f>
        <v>0</v>
      </c>
      <c r="K120" s="90">
        <f>'Model aktualizovaný (MA)'!K120*'Model aktualizovaný (MA)'!$V120</f>
        <v>0</v>
      </c>
      <c r="L120" s="90">
        <f>'Model aktualizovaný (MA)'!L120*'Model aktualizovaný (MA)'!$V120</f>
        <v>0</v>
      </c>
      <c r="M120" s="90">
        <f>'Model aktualizovaný (MA)'!M120*'Model aktualizovaný (MA)'!$V120</f>
        <v>0</v>
      </c>
      <c r="N120" s="90">
        <f>'Model aktualizovaný (MA)'!N120*'Model aktualizovaný (MA)'!$V120</f>
        <v>0</v>
      </c>
      <c r="O120" s="90">
        <f>'Model aktualizovaný (MA)'!O120*'Model aktualizovaný (MA)'!$V120</f>
        <v>0</v>
      </c>
      <c r="P120" s="90">
        <f>'Model aktualizovaný (MA)'!P120*'Model aktualizovaný (MA)'!$V120</f>
        <v>0</v>
      </c>
      <c r="Q120" s="90">
        <f>'Model aktualizovaný (MA)'!Q120*'Model aktualizovaný (MA)'!$V120</f>
        <v>0</v>
      </c>
      <c r="R120" s="90">
        <f>'Model aktualizovaný (MA)'!R120*'Model aktualizovaný (MA)'!$V120</f>
        <v>0</v>
      </c>
      <c r="S120" s="90">
        <f>'Model aktualizovaný (MA)'!S120*'Model aktualizovaný (MA)'!$V120</f>
        <v>0</v>
      </c>
      <c r="T120" s="92">
        <f t="shared" si="37"/>
        <v>0</v>
      </c>
      <c r="U120" s="105">
        <f t="shared" si="38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(MA)'!$V121</f>
        <v>0</v>
      </c>
      <c r="F121" s="90">
        <f>'Model aktualizovaný (MA)'!F121*'Model aktualizovaný (MA)'!$V121</f>
        <v>0</v>
      </c>
      <c r="G121" s="90">
        <f>'Model aktualizovaný (MA)'!G121*'Model aktualizovaný (MA)'!$V121</f>
        <v>0</v>
      </c>
      <c r="H121" s="90">
        <f>'Model aktualizovaný (MA)'!H121*'Model aktualizovaný (MA)'!$V121</f>
        <v>0</v>
      </c>
      <c r="I121" s="90">
        <f>'Model aktualizovaný (MA)'!I121*'Model aktualizovaný (MA)'!$V121</f>
        <v>0</v>
      </c>
      <c r="J121" s="90">
        <f>'Model aktualizovaný (MA)'!J121*'Model aktualizovaný (MA)'!$V121</f>
        <v>0</v>
      </c>
      <c r="K121" s="90">
        <f>'Model aktualizovaný (MA)'!K121*'Model aktualizovaný (MA)'!$V121</f>
        <v>0</v>
      </c>
      <c r="L121" s="90">
        <f>'Model aktualizovaný (MA)'!L121*'Model aktualizovaný (MA)'!$V121</f>
        <v>0</v>
      </c>
      <c r="M121" s="90">
        <f>'Model aktualizovaný (MA)'!M121*'Model aktualizovaný (MA)'!$V121</f>
        <v>0</v>
      </c>
      <c r="N121" s="90">
        <f>'Model aktualizovaný (MA)'!N121*'Model aktualizovaný (MA)'!$V121</f>
        <v>0</v>
      </c>
      <c r="O121" s="90">
        <f>'Model aktualizovaný (MA)'!O121*'Model aktualizovaný (MA)'!$V121</f>
        <v>0</v>
      </c>
      <c r="P121" s="90">
        <f>'Model aktualizovaný (MA)'!P121*'Model aktualizovaný (MA)'!$V121</f>
        <v>0</v>
      </c>
      <c r="Q121" s="90">
        <f>'Model aktualizovaný (MA)'!Q121*'Model aktualizovaný (MA)'!$V121</f>
        <v>0</v>
      </c>
      <c r="R121" s="90">
        <f>'Model aktualizovaný (MA)'!R121*'Model aktualizovaný (MA)'!$V121</f>
        <v>0</v>
      </c>
      <c r="S121" s="90">
        <f>'Model aktualizovaný (MA)'!S121*'Model aktualizovaný (MA)'!$V121</f>
        <v>0</v>
      </c>
      <c r="T121" s="92">
        <f t="shared" si="37"/>
        <v>0</v>
      </c>
      <c r="U121" s="105">
        <f t="shared" si="38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(MA)'!$V122</f>
        <v>0</v>
      </c>
      <c r="F122" s="90">
        <f>'Model aktualizovaný (MA)'!F122*'Model aktualizovaný (MA)'!$V122</f>
        <v>0</v>
      </c>
      <c r="G122" s="90">
        <f>'Model aktualizovaný (MA)'!G122*'Model aktualizovaný (MA)'!$V122</f>
        <v>0</v>
      </c>
      <c r="H122" s="90">
        <f>'Model aktualizovaný (MA)'!H122*'Model aktualizovaný (MA)'!$V122</f>
        <v>0</v>
      </c>
      <c r="I122" s="90">
        <f>'Model aktualizovaný (MA)'!I122*'Model aktualizovaný (MA)'!$V122</f>
        <v>0</v>
      </c>
      <c r="J122" s="90">
        <f>'Model aktualizovaný (MA)'!J122*'Model aktualizovaný (MA)'!$V122</f>
        <v>0</v>
      </c>
      <c r="K122" s="90">
        <f>'Model aktualizovaný (MA)'!K122*'Model aktualizovaný (MA)'!$V122</f>
        <v>0</v>
      </c>
      <c r="L122" s="90">
        <f>'Model aktualizovaný (MA)'!L122*'Model aktualizovaný (MA)'!$V122</f>
        <v>0</v>
      </c>
      <c r="M122" s="90">
        <f>'Model aktualizovaný (MA)'!M122*'Model aktualizovaný (MA)'!$V122</f>
        <v>0</v>
      </c>
      <c r="N122" s="90">
        <f>'Model aktualizovaný (MA)'!N122*'Model aktualizovaný (MA)'!$V122</f>
        <v>0</v>
      </c>
      <c r="O122" s="90">
        <f>'Model aktualizovaný (MA)'!O122*'Model aktualizovaný (MA)'!$V122</f>
        <v>0</v>
      </c>
      <c r="P122" s="90">
        <f>'Model aktualizovaný (MA)'!P122*'Model aktualizovaný (MA)'!$V122</f>
        <v>0</v>
      </c>
      <c r="Q122" s="90">
        <f>'Model aktualizovaný (MA)'!Q122*'Model aktualizovaný (MA)'!$V122</f>
        <v>0</v>
      </c>
      <c r="R122" s="90">
        <f>'Model aktualizovaný (MA)'!R122*'Model aktualizovaný (MA)'!$V122</f>
        <v>0</v>
      </c>
      <c r="S122" s="90">
        <f>'Model aktualizovaný (MA)'!S122*'Model aktualizovaný (MA)'!$V122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100</v>
      </c>
      <c r="C123" s="9"/>
      <c r="D123" s="164" t="s">
        <v>104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102</v>
      </c>
      <c r="C125" s="9"/>
      <c r="D125" s="164" t="s">
        <v>105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  <row r="126" spans="1:21" x14ac:dyDescent="0.25"/>
    <row r="127" spans="1:21" x14ac:dyDescent="0.25"/>
    <row r="128" spans="1:21" x14ac:dyDescent="0.25"/>
    <row r="129" x14ac:dyDescent="0.25"/>
  </sheetData>
  <sheetProtection algorithmName="SHA-512" hashValue="KRd4P+kz65jVQyjflfvTkggwIQYJOFMC5/sgDaoG1DEzerN0WhVIOSr+Tvg+hQxm8/QuxEn1M/ddo464eNyCRg==" saltValue="eXmFPafML1KPChuAkXP/e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F67AC-D0B7-4585-A9A4-5F34F25E7528}">
  <sheetPr>
    <tabColor theme="1"/>
  </sheetPr>
  <dimension ref="A1:U129"/>
  <sheetViews>
    <sheetView showGridLines="0" zoomScaleNormal="100" workbookViewId="0">
      <pane xSplit="4" topLeftCell="E1" activePane="topRight" state="frozen"/>
      <selection activeCell="E1" sqref="E1:F1048576"/>
      <selection pane="topRight" activeCell="E1" sqref="E1"/>
    </sheetView>
  </sheetViews>
  <sheetFormatPr defaultColWidth="10.7109375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</cols>
  <sheetData>
    <row r="1" spans="1:21" x14ac:dyDescent="0.25">
      <c r="A1" s="27" t="s">
        <v>99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100</v>
      </c>
      <c r="C28" s="9"/>
      <c r="D28" s="164" t="s">
        <v>101</v>
      </c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102</v>
      </c>
      <c r="C30" s="9"/>
      <c r="D30" s="164" t="s">
        <v>103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2" spans="1:21" ht="15.75" thickBot="1" x14ac:dyDescent="0.3"/>
    <row r="33" spans="1:21" ht="15.75" hidden="1" thickBot="1" x14ac:dyDescent="0.3"/>
    <row r="34" spans="1:21" x14ac:dyDescent="0.25">
      <c r="A34" s="27" t="s">
        <v>99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'Model aktualizovaný (MA)'!E36*'Model aktualizovaný (MA)'!$W36</f>
        <v>0</v>
      </c>
      <c r="F36" s="83">
        <f>'Model aktualizovaný (MA)'!F36*'Model aktualizovaný (MA)'!$W36</f>
        <v>0</v>
      </c>
      <c r="G36" s="83">
        <f>'Model aktualizovaný (MA)'!G36*'Model aktualizovaný (MA)'!$W36</f>
        <v>0</v>
      </c>
      <c r="H36" s="83">
        <f>'Model aktualizovaný (MA)'!H36*'Model aktualizovaný (MA)'!$W36</f>
        <v>0</v>
      </c>
      <c r="I36" s="83">
        <f>'Model aktualizovaný (MA)'!I36*'Model aktualizovaný (MA)'!$W36</f>
        <v>0</v>
      </c>
      <c r="J36" s="83">
        <f>'Model aktualizovaný (MA)'!J36*'Model aktualizovaný (MA)'!$W36</f>
        <v>0</v>
      </c>
      <c r="K36" s="83">
        <f>'Model aktualizovaný (MA)'!K36*'Model aktualizovaný (MA)'!$W36</f>
        <v>0</v>
      </c>
      <c r="L36" s="83">
        <f>'Model aktualizovaný (MA)'!L36*'Model aktualizovaný (MA)'!$W36</f>
        <v>0</v>
      </c>
      <c r="M36" s="83">
        <f>'Model aktualizovaný (MA)'!M36*'Model aktualizovaný (MA)'!$W36</f>
        <v>0</v>
      </c>
      <c r="N36" s="83">
        <f>'Model aktualizovaný (MA)'!N36*'Model aktualizovaný (MA)'!$W36</f>
        <v>0</v>
      </c>
      <c r="O36" s="83">
        <f>'Model aktualizovaný (MA)'!O36*'Model aktualizovaný (MA)'!$W36</f>
        <v>0</v>
      </c>
      <c r="P36" s="83">
        <f>'Model aktualizovaný (MA)'!P36*'Model aktualizovaný (MA)'!$W36</f>
        <v>0</v>
      </c>
      <c r="Q36" s="83">
        <f>'Model aktualizovaný (MA)'!Q36*'Model aktualizovaný (MA)'!$W36</f>
        <v>0</v>
      </c>
      <c r="R36" s="83">
        <f>'Model aktualizovaný (MA)'!R36*'Model aktualizovaný (MA)'!$W36</f>
        <v>0</v>
      </c>
      <c r="S36" s="91">
        <f>'Model aktualizovaný (MA)'!S36*'Model aktualizovaný (MA)'!$W36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'Model aktualizovaný (MA)'!E37*'Model aktualizovaný (MA)'!$W37</f>
        <v>0</v>
      </c>
      <c r="F37" s="90">
        <f>'Model aktualizovaný (MA)'!F37*'Model aktualizovaný (MA)'!$W37</f>
        <v>0</v>
      </c>
      <c r="G37" s="90">
        <f>'Model aktualizovaný (MA)'!G37*'Model aktualizovaný (MA)'!$W37</f>
        <v>0</v>
      </c>
      <c r="H37" s="90">
        <f>'Model aktualizovaný (MA)'!H37*'Model aktualizovaný (MA)'!$W37</f>
        <v>0</v>
      </c>
      <c r="I37" s="90">
        <f>'Model aktualizovaný (MA)'!I37*'Model aktualizovaný (MA)'!$W37</f>
        <v>0</v>
      </c>
      <c r="J37" s="90">
        <f>'Model aktualizovaný (MA)'!J37*'Model aktualizovaný (MA)'!$W37</f>
        <v>0</v>
      </c>
      <c r="K37" s="90">
        <f>'Model aktualizovaný (MA)'!K37*'Model aktualizovaný (MA)'!$W37</f>
        <v>0</v>
      </c>
      <c r="L37" s="90">
        <f>'Model aktualizovaný (MA)'!L37*'Model aktualizovaný (MA)'!$W37</f>
        <v>0</v>
      </c>
      <c r="M37" s="90">
        <f>'Model aktualizovaný (MA)'!M37*'Model aktualizovaný (MA)'!$W37</f>
        <v>0</v>
      </c>
      <c r="N37" s="90">
        <f>'Model aktualizovaný (MA)'!N37*'Model aktualizovaný (MA)'!$W37</f>
        <v>0</v>
      </c>
      <c r="O37" s="90">
        <f>'Model aktualizovaný (MA)'!O37*'Model aktualizovaný (MA)'!$W37</f>
        <v>0</v>
      </c>
      <c r="P37" s="90">
        <f>'Model aktualizovaný (MA)'!P37*'Model aktualizovaný (MA)'!$W37</f>
        <v>0</v>
      </c>
      <c r="Q37" s="90">
        <f>'Model aktualizovaný (MA)'!Q37*'Model aktualizovaný (MA)'!$W37</f>
        <v>0</v>
      </c>
      <c r="R37" s="90">
        <f>'Model aktualizovaný (MA)'!R37*'Model aktualizovaný (MA)'!$W37</f>
        <v>0</v>
      </c>
      <c r="S37" s="93">
        <f>'Model aktualizovaný (MA)'!S37*'Model aktualizovaný (MA)'!$W37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'Model aktualizovaný (MA)'!E38*'Model aktualizovaný (MA)'!$W38</f>
        <v>0</v>
      </c>
      <c r="F38" s="90">
        <f>'Model aktualizovaný (MA)'!F38*'Model aktualizovaný (MA)'!$W38</f>
        <v>0</v>
      </c>
      <c r="G38" s="90">
        <f>'Model aktualizovaný (MA)'!G38*'Model aktualizovaný (MA)'!$W38</f>
        <v>0</v>
      </c>
      <c r="H38" s="90">
        <f>'Model aktualizovaný (MA)'!H38*'Model aktualizovaný (MA)'!$W38</f>
        <v>0</v>
      </c>
      <c r="I38" s="90">
        <f>'Model aktualizovaný (MA)'!I38*'Model aktualizovaný (MA)'!$W38</f>
        <v>0</v>
      </c>
      <c r="J38" s="90">
        <f>'Model aktualizovaný (MA)'!J38*'Model aktualizovaný (MA)'!$W38</f>
        <v>0</v>
      </c>
      <c r="K38" s="90">
        <f>'Model aktualizovaný (MA)'!K38*'Model aktualizovaný (MA)'!$W38</f>
        <v>0</v>
      </c>
      <c r="L38" s="90">
        <f>'Model aktualizovaný (MA)'!L38*'Model aktualizovaný (MA)'!$W38</f>
        <v>0</v>
      </c>
      <c r="M38" s="90">
        <f>'Model aktualizovaný (MA)'!M38*'Model aktualizovaný (MA)'!$W38</f>
        <v>0</v>
      </c>
      <c r="N38" s="90">
        <f>'Model aktualizovaný (MA)'!N38*'Model aktualizovaný (MA)'!$W38</f>
        <v>0</v>
      </c>
      <c r="O38" s="90">
        <f>'Model aktualizovaný (MA)'!O38*'Model aktualizovaný (MA)'!$W38</f>
        <v>0</v>
      </c>
      <c r="P38" s="90">
        <f>'Model aktualizovaný (MA)'!P38*'Model aktualizovaný (MA)'!$W38</f>
        <v>0</v>
      </c>
      <c r="Q38" s="90">
        <f>'Model aktualizovaný (MA)'!Q38*'Model aktualizovaný (MA)'!$W38</f>
        <v>0</v>
      </c>
      <c r="R38" s="90">
        <f>'Model aktualizovaný (MA)'!R38*'Model aktualizovaný (MA)'!$W38</f>
        <v>0</v>
      </c>
      <c r="S38" s="93">
        <f>'Model aktualizovaný (MA)'!S38*'Model aktualizovaný (MA)'!$W38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'Model aktualizovaný (MA)'!E39*'Model aktualizovaný (MA)'!$W39</f>
        <v>0</v>
      </c>
      <c r="F39" s="90">
        <f>'Model aktualizovaný (MA)'!F39*'Model aktualizovaný (MA)'!$W39</f>
        <v>0</v>
      </c>
      <c r="G39" s="90">
        <f>'Model aktualizovaný (MA)'!G39*'Model aktualizovaný (MA)'!$W39</f>
        <v>0</v>
      </c>
      <c r="H39" s="90">
        <f>'Model aktualizovaný (MA)'!H39*'Model aktualizovaný (MA)'!$W39</f>
        <v>0</v>
      </c>
      <c r="I39" s="90">
        <f>'Model aktualizovaný (MA)'!I39*'Model aktualizovaný (MA)'!$W39</f>
        <v>0</v>
      </c>
      <c r="J39" s="90">
        <f>'Model aktualizovaný (MA)'!J39*'Model aktualizovaný (MA)'!$W39</f>
        <v>0</v>
      </c>
      <c r="K39" s="90">
        <f>'Model aktualizovaný (MA)'!K39*'Model aktualizovaný (MA)'!$W39</f>
        <v>0</v>
      </c>
      <c r="L39" s="90">
        <f>'Model aktualizovaný (MA)'!L39*'Model aktualizovaný (MA)'!$W39</f>
        <v>0</v>
      </c>
      <c r="M39" s="90">
        <f>'Model aktualizovaný (MA)'!M39*'Model aktualizovaný (MA)'!$W39</f>
        <v>0</v>
      </c>
      <c r="N39" s="90">
        <f>'Model aktualizovaný (MA)'!N39*'Model aktualizovaný (MA)'!$W39</f>
        <v>0</v>
      </c>
      <c r="O39" s="90">
        <f>'Model aktualizovaný (MA)'!O39*'Model aktualizovaný (MA)'!$W39</f>
        <v>0</v>
      </c>
      <c r="P39" s="90">
        <f>'Model aktualizovaný (MA)'!P39*'Model aktualizovaný (MA)'!$W39</f>
        <v>0</v>
      </c>
      <c r="Q39" s="90">
        <f>'Model aktualizovaný (MA)'!Q39*'Model aktualizovaný (MA)'!$W39</f>
        <v>0</v>
      </c>
      <c r="R39" s="90">
        <f>'Model aktualizovaný (MA)'!R39*'Model aktualizovaný (MA)'!$W39</f>
        <v>0</v>
      </c>
      <c r="S39" s="93">
        <f>'Model aktualizovaný (MA)'!S39*'Model aktualizovaný (MA)'!$W39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'Model aktualizovaný (MA)'!E40*'Model aktualizovaný (MA)'!$W40</f>
        <v>0</v>
      </c>
      <c r="F40" s="90">
        <f>'Model aktualizovaný (MA)'!F40*'Model aktualizovaný (MA)'!$W40</f>
        <v>0</v>
      </c>
      <c r="G40" s="90">
        <f>'Model aktualizovaný (MA)'!G40*'Model aktualizovaný (MA)'!$W40</f>
        <v>0</v>
      </c>
      <c r="H40" s="90">
        <f>'Model aktualizovaný (MA)'!H40*'Model aktualizovaný (MA)'!$W40</f>
        <v>0</v>
      </c>
      <c r="I40" s="90">
        <f>'Model aktualizovaný (MA)'!I40*'Model aktualizovaný (MA)'!$W40</f>
        <v>0</v>
      </c>
      <c r="J40" s="90">
        <f>'Model aktualizovaný (MA)'!J40*'Model aktualizovaný (MA)'!$W40</f>
        <v>0</v>
      </c>
      <c r="K40" s="90">
        <f>'Model aktualizovaný (MA)'!K40*'Model aktualizovaný (MA)'!$W40</f>
        <v>0</v>
      </c>
      <c r="L40" s="90">
        <f>'Model aktualizovaný (MA)'!L40*'Model aktualizovaný (MA)'!$W40</f>
        <v>0</v>
      </c>
      <c r="M40" s="90">
        <f>'Model aktualizovaný (MA)'!M40*'Model aktualizovaný (MA)'!$W40</f>
        <v>0</v>
      </c>
      <c r="N40" s="90">
        <f>'Model aktualizovaný (MA)'!N40*'Model aktualizovaný (MA)'!$W40</f>
        <v>0</v>
      </c>
      <c r="O40" s="90">
        <f>'Model aktualizovaný (MA)'!O40*'Model aktualizovaný (MA)'!$W40</f>
        <v>0</v>
      </c>
      <c r="P40" s="90">
        <f>'Model aktualizovaný (MA)'!P40*'Model aktualizovaný (MA)'!$W40</f>
        <v>0</v>
      </c>
      <c r="Q40" s="90">
        <f>'Model aktualizovaný (MA)'!Q40*'Model aktualizovaný (MA)'!$W40</f>
        <v>0</v>
      </c>
      <c r="R40" s="90">
        <f>'Model aktualizovaný (MA)'!R40*'Model aktualizovaný (MA)'!$W40</f>
        <v>0</v>
      </c>
      <c r="S40" s="93">
        <f>'Model aktualizovaný (MA)'!S40*'Model aktualizovaný (MA)'!$W40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'Model aktualizovaný (MA)'!E41*'Model aktualizovaný (MA)'!$W41</f>
        <v>0</v>
      </c>
      <c r="F41" s="90">
        <f>'Model aktualizovaný (MA)'!F41*'Model aktualizovaný (MA)'!$W41</f>
        <v>0</v>
      </c>
      <c r="G41" s="90">
        <f>'Model aktualizovaný (MA)'!G41*'Model aktualizovaný (MA)'!$W41</f>
        <v>0</v>
      </c>
      <c r="H41" s="90">
        <f>'Model aktualizovaný (MA)'!H41*'Model aktualizovaný (MA)'!$W41</f>
        <v>0</v>
      </c>
      <c r="I41" s="90">
        <f>'Model aktualizovaný (MA)'!I41*'Model aktualizovaný (MA)'!$W41</f>
        <v>0</v>
      </c>
      <c r="J41" s="90">
        <f>'Model aktualizovaný (MA)'!J41*'Model aktualizovaný (MA)'!$W41</f>
        <v>0</v>
      </c>
      <c r="K41" s="90">
        <f>'Model aktualizovaný (MA)'!K41*'Model aktualizovaný (MA)'!$W41</f>
        <v>0</v>
      </c>
      <c r="L41" s="90">
        <f>'Model aktualizovaný (MA)'!L41*'Model aktualizovaný (MA)'!$W41</f>
        <v>0</v>
      </c>
      <c r="M41" s="90">
        <f>'Model aktualizovaný (MA)'!M41*'Model aktualizovaný (MA)'!$W41</f>
        <v>0</v>
      </c>
      <c r="N41" s="90">
        <f>'Model aktualizovaný (MA)'!N41*'Model aktualizovaný (MA)'!$W41</f>
        <v>0</v>
      </c>
      <c r="O41" s="90">
        <f>'Model aktualizovaný (MA)'!O41*'Model aktualizovaný (MA)'!$W41</f>
        <v>0</v>
      </c>
      <c r="P41" s="90">
        <f>'Model aktualizovaný (MA)'!P41*'Model aktualizovaný (MA)'!$W41</f>
        <v>0</v>
      </c>
      <c r="Q41" s="90">
        <f>'Model aktualizovaný (MA)'!Q41*'Model aktualizovaný (MA)'!$W41</f>
        <v>0</v>
      </c>
      <c r="R41" s="90">
        <f>'Model aktualizovaný (MA)'!R41*'Model aktualizovaný (MA)'!$W41</f>
        <v>0</v>
      </c>
      <c r="S41" s="93">
        <f>'Model aktualizovaný (MA)'!S41*'Model aktualizovaný (MA)'!$W41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'Model aktualizovaný (MA)'!E42*'Model aktualizovaný (MA)'!$W42</f>
        <v>0</v>
      </c>
      <c r="F42" s="90">
        <f>'Model aktualizovaný (MA)'!F42*'Model aktualizovaný (MA)'!$W42</f>
        <v>0</v>
      </c>
      <c r="G42" s="90">
        <f>'Model aktualizovaný (MA)'!G42*'Model aktualizovaný (MA)'!$W42</f>
        <v>0</v>
      </c>
      <c r="H42" s="90">
        <f>'Model aktualizovaný (MA)'!H42*'Model aktualizovaný (MA)'!$W42</f>
        <v>0</v>
      </c>
      <c r="I42" s="90">
        <f>'Model aktualizovaný (MA)'!I42*'Model aktualizovaný (MA)'!$W42</f>
        <v>0</v>
      </c>
      <c r="J42" s="90">
        <f>'Model aktualizovaný (MA)'!J42*'Model aktualizovaný (MA)'!$W42</f>
        <v>0</v>
      </c>
      <c r="K42" s="90">
        <f>'Model aktualizovaný (MA)'!K42*'Model aktualizovaný (MA)'!$W42</f>
        <v>0</v>
      </c>
      <c r="L42" s="90">
        <f>'Model aktualizovaný (MA)'!L42*'Model aktualizovaný (MA)'!$W42</f>
        <v>0</v>
      </c>
      <c r="M42" s="90">
        <f>'Model aktualizovaný (MA)'!M42*'Model aktualizovaný (MA)'!$W42</f>
        <v>0</v>
      </c>
      <c r="N42" s="90">
        <f>'Model aktualizovaný (MA)'!N42*'Model aktualizovaný (MA)'!$W42</f>
        <v>0</v>
      </c>
      <c r="O42" s="90">
        <f>'Model aktualizovaný (MA)'!O42*'Model aktualizovaný (MA)'!$W42</f>
        <v>0</v>
      </c>
      <c r="P42" s="90">
        <f>'Model aktualizovaný (MA)'!P42*'Model aktualizovaný (MA)'!$W42</f>
        <v>0</v>
      </c>
      <c r="Q42" s="90">
        <f>'Model aktualizovaný (MA)'!Q42*'Model aktualizovaný (MA)'!$W42</f>
        <v>0</v>
      </c>
      <c r="R42" s="90">
        <f>'Model aktualizovaný (MA)'!R42*'Model aktualizovaný (MA)'!$W42</f>
        <v>0</v>
      </c>
      <c r="S42" s="93">
        <f>'Model aktualizovaný (MA)'!S42*'Model aktualizovaný (MA)'!$W42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'Model aktualizovaný (MA)'!E43*'Model aktualizovaný (MA)'!$W43</f>
        <v>0</v>
      </c>
      <c r="F43" s="90">
        <f>'Model aktualizovaný (MA)'!F43*'Model aktualizovaný (MA)'!$W43</f>
        <v>0</v>
      </c>
      <c r="G43" s="90">
        <f>'Model aktualizovaný (MA)'!G43*'Model aktualizovaný (MA)'!$W43</f>
        <v>0</v>
      </c>
      <c r="H43" s="90">
        <f>'Model aktualizovaný (MA)'!H43*'Model aktualizovaný (MA)'!$W43</f>
        <v>0</v>
      </c>
      <c r="I43" s="90">
        <f>'Model aktualizovaný (MA)'!I43*'Model aktualizovaný (MA)'!$W43</f>
        <v>0</v>
      </c>
      <c r="J43" s="90">
        <f>'Model aktualizovaný (MA)'!J43*'Model aktualizovaný (MA)'!$W43</f>
        <v>0</v>
      </c>
      <c r="K43" s="90">
        <f>'Model aktualizovaný (MA)'!K43*'Model aktualizovaný (MA)'!$W43</f>
        <v>0</v>
      </c>
      <c r="L43" s="90">
        <f>'Model aktualizovaný (MA)'!L43*'Model aktualizovaný (MA)'!$W43</f>
        <v>0</v>
      </c>
      <c r="M43" s="90">
        <f>'Model aktualizovaný (MA)'!M43*'Model aktualizovaný (MA)'!$W43</f>
        <v>0</v>
      </c>
      <c r="N43" s="90">
        <f>'Model aktualizovaný (MA)'!N43*'Model aktualizovaný (MA)'!$W43</f>
        <v>0</v>
      </c>
      <c r="O43" s="90">
        <f>'Model aktualizovaný (MA)'!O43*'Model aktualizovaný (MA)'!$W43</f>
        <v>0</v>
      </c>
      <c r="P43" s="90">
        <f>'Model aktualizovaný (MA)'!P43*'Model aktualizovaný (MA)'!$W43</f>
        <v>0</v>
      </c>
      <c r="Q43" s="90">
        <f>'Model aktualizovaný (MA)'!Q43*'Model aktualizovaný (MA)'!$W43</f>
        <v>0</v>
      </c>
      <c r="R43" s="90">
        <f>'Model aktualizovaný (MA)'!R43*'Model aktualizovaný (MA)'!$W43</f>
        <v>0</v>
      </c>
      <c r="S43" s="93">
        <f>'Model aktualizovaný (MA)'!S43*'Model aktualizovaný (MA)'!$W43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'Model aktualizovaný (MA)'!E44*'Model aktualizovaný (MA)'!$W44</f>
        <v>0</v>
      </c>
      <c r="F44" s="90">
        <f>'Model aktualizovaný (MA)'!F44*'Model aktualizovaný (MA)'!$W44</f>
        <v>0</v>
      </c>
      <c r="G44" s="90">
        <f>'Model aktualizovaný (MA)'!G44*'Model aktualizovaný (MA)'!$W44</f>
        <v>0</v>
      </c>
      <c r="H44" s="90">
        <f>'Model aktualizovaný (MA)'!H44*'Model aktualizovaný (MA)'!$W44</f>
        <v>0</v>
      </c>
      <c r="I44" s="90">
        <f>'Model aktualizovaný (MA)'!I44*'Model aktualizovaný (MA)'!$W44</f>
        <v>0</v>
      </c>
      <c r="J44" s="90">
        <f>'Model aktualizovaný (MA)'!J44*'Model aktualizovaný (MA)'!$W44</f>
        <v>0</v>
      </c>
      <c r="K44" s="90">
        <f>'Model aktualizovaný (MA)'!K44*'Model aktualizovaný (MA)'!$W44</f>
        <v>0</v>
      </c>
      <c r="L44" s="90">
        <f>'Model aktualizovaný (MA)'!L44*'Model aktualizovaný (MA)'!$W44</f>
        <v>0</v>
      </c>
      <c r="M44" s="90">
        <f>'Model aktualizovaný (MA)'!M44*'Model aktualizovaný (MA)'!$W44</f>
        <v>0</v>
      </c>
      <c r="N44" s="90">
        <f>'Model aktualizovaný (MA)'!N44*'Model aktualizovaný (MA)'!$W44</f>
        <v>0</v>
      </c>
      <c r="O44" s="90">
        <f>'Model aktualizovaný (MA)'!O44*'Model aktualizovaný (MA)'!$W44</f>
        <v>0</v>
      </c>
      <c r="P44" s="90">
        <f>'Model aktualizovaný (MA)'!P44*'Model aktualizovaný (MA)'!$W44</f>
        <v>0</v>
      </c>
      <c r="Q44" s="90">
        <f>'Model aktualizovaný (MA)'!Q44*'Model aktualizovaný (MA)'!$W44</f>
        <v>0</v>
      </c>
      <c r="R44" s="90">
        <f>'Model aktualizovaný (MA)'!R44*'Model aktualizovaný (MA)'!$W44</f>
        <v>0</v>
      </c>
      <c r="S44" s="93">
        <f>'Model aktualizovaný (MA)'!S44*'Model aktualizovaný (MA)'!$W44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'Model aktualizovaný (MA)'!E45*'Model aktualizovaný (MA)'!$W45</f>
        <v>0</v>
      </c>
      <c r="F45" s="90">
        <f>'Model aktualizovaný (MA)'!F45*'Model aktualizovaný (MA)'!$W45</f>
        <v>0</v>
      </c>
      <c r="G45" s="90">
        <f>'Model aktualizovaný (MA)'!G45*'Model aktualizovaný (MA)'!$W45</f>
        <v>0</v>
      </c>
      <c r="H45" s="90">
        <f>'Model aktualizovaný (MA)'!H45*'Model aktualizovaný (MA)'!$W45</f>
        <v>0</v>
      </c>
      <c r="I45" s="90">
        <f>'Model aktualizovaný (MA)'!I45*'Model aktualizovaný (MA)'!$W45</f>
        <v>0</v>
      </c>
      <c r="J45" s="90">
        <f>'Model aktualizovaný (MA)'!J45*'Model aktualizovaný (MA)'!$W45</f>
        <v>0</v>
      </c>
      <c r="K45" s="90">
        <f>'Model aktualizovaný (MA)'!K45*'Model aktualizovaný (MA)'!$W45</f>
        <v>0</v>
      </c>
      <c r="L45" s="90">
        <f>'Model aktualizovaný (MA)'!L45*'Model aktualizovaný (MA)'!$W45</f>
        <v>0</v>
      </c>
      <c r="M45" s="90">
        <f>'Model aktualizovaný (MA)'!M45*'Model aktualizovaný (MA)'!$W45</f>
        <v>0</v>
      </c>
      <c r="N45" s="90">
        <f>'Model aktualizovaný (MA)'!N45*'Model aktualizovaný (MA)'!$W45</f>
        <v>0</v>
      </c>
      <c r="O45" s="90">
        <f>'Model aktualizovaný (MA)'!O45*'Model aktualizovaný (MA)'!$W45</f>
        <v>0</v>
      </c>
      <c r="P45" s="90">
        <f>'Model aktualizovaný (MA)'!P45*'Model aktualizovaný (MA)'!$W45</f>
        <v>0</v>
      </c>
      <c r="Q45" s="90">
        <f>'Model aktualizovaný (MA)'!Q45*'Model aktualizovaný (MA)'!$W45</f>
        <v>0</v>
      </c>
      <c r="R45" s="90">
        <f>'Model aktualizovaný (MA)'!R45*'Model aktualizovaný (MA)'!$W45</f>
        <v>0</v>
      </c>
      <c r="S45" s="93">
        <f>'Model aktualizovaný (MA)'!S45*'Model aktualizovaný (MA)'!$W45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'Model aktualizovaný (MA)'!E46*'Model aktualizovaný (MA)'!$W46</f>
        <v>0</v>
      </c>
      <c r="F46" s="90">
        <f>'Model aktualizovaný (MA)'!F46*'Model aktualizovaný (MA)'!$W46</f>
        <v>0</v>
      </c>
      <c r="G46" s="90">
        <f>'Model aktualizovaný (MA)'!G46*'Model aktualizovaný (MA)'!$W46</f>
        <v>0</v>
      </c>
      <c r="H46" s="90">
        <f>'Model aktualizovaný (MA)'!H46*'Model aktualizovaný (MA)'!$W46</f>
        <v>0</v>
      </c>
      <c r="I46" s="90">
        <f>'Model aktualizovaný (MA)'!I46*'Model aktualizovaný (MA)'!$W46</f>
        <v>0</v>
      </c>
      <c r="J46" s="90">
        <f>'Model aktualizovaný (MA)'!J46*'Model aktualizovaný (MA)'!$W46</f>
        <v>0</v>
      </c>
      <c r="K46" s="90">
        <f>'Model aktualizovaný (MA)'!K46*'Model aktualizovaný (MA)'!$W46</f>
        <v>0</v>
      </c>
      <c r="L46" s="90">
        <f>'Model aktualizovaný (MA)'!L46*'Model aktualizovaný (MA)'!$W46</f>
        <v>0</v>
      </c>
      <c r="M46" s="90">
        <f>'Model aktualizovaný (MA)'!M46*'Model aktualizovaný (MA)'!$W46</f>
        <v>0</v>
      </c>
      <c r="N46" s="90">
        <f>'Model aktualizovaný (MA)'!N46*'Model aktualizovaný (MA)'!$W46</f>
        <v>0</v>
      </c>
      <c r="O46" s="90">
        <f>'Model aktualizovaný (MA)'!O46*'Model aktualizovaný (MA)'!$W46</f>
        <v>0</v>
      </c>
      <c r="P46" s="90">
        <f>'Model aktualizovaný (MA)'!P46*'Model aktualizovaný (MA)'!$W46</f>
        <v>0</v>
      </c>
      <c r="Q46" s="90">
        <f>'Model aktualizovaný (MA)'!Q46*'Model aktualizovaný (MA)'!$W46</f>
        <v>0</v>
      </c>
      <c r="R46" s="90">
        <f>'Model aktualizovaný (MA)'!R46*'Model aktualizovaný (MA)'!$W46</f>
        <v>0</v>
      </c>
      <c r="S46" s="93">
        <f>'Model aktualizovaný (MA)'!S46*'Model aktualizovaný (MA)'!$W46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'Model aktualizovaný (MA)'!E47*'Model aktualizovaný (MA)'!$W47</f>
        <v>0</v>
      </c>
      <c r="F47" s="90">
        <f>'Model aktualizovaný (MA)'!F47*'Model aktualizovaný (MA)'!$W47</f>
        <v>0</v>
      </c>
      <c r="G47" s="90">
        <f>'Model aktualizovaný (MA)'!G47*'Model aktualizovaný (MA)'!$W47</f>
        <v>0</v>
      </c>
      <c r="H47" s="90">
        <f>'Model aktualizovaný (MA)'!H47*'Model aktualizovaný (MA)'!$W47</f>
        <v>0</v>
      </c>
      <c r="I47" s="90">
        <f>'Model aktualizovaný (MA)'!I47*'Model aktualizovaný (MA)'!$W47</f>
        <v>0</v>
      </c>
      <c r="J47" s="90">
        <f>'Model aktualizovaný (MA)'!J47*'Model aktualizovaný (MA)'!$W47</f>
        <v>0</v>
      </c>
      <c r="K47" s="90">
        <f>'Model aktualizovaný (MA)'!K47*'Model aktualizovaný (MA)'!$W47</f>
        <v>0</v>
      </c>
      <c r="L47" s="90">
        <f>'Model aktualizovaný (MA)'!L47*'Model aktualizovaný (MA)'!$W47</f>
        <v>0</v>
      </c>
      <c r="M47" s="90">
        <f>'Model aktualizovaný (MA)'!M47*'Model aktualizovaný (MA)'!$W47</f>
        <v>0</v>
      </c>
      <c r="N47" s="90">
        <f>'Model aktualizovaný (MA)'!N47*'Model aktualizovaný (MA)'!$W47</f>
        <v>0</v>
      </c>
      <c r="O47" s="90">
        <f>'Model aktualizovaný (MA)'!O47*'Model aktualizovaný (MA)'!$W47</f>
        <v>0</v>
      </c>
      <c r="P47" s="90">
        <f>'Model aktualizovaný (MA)'!P47*'Model aktualizovaný (MA)'!$W47</f>
        <v>0</v>
      </c>
      <c r="Q47" s="90">
        <f>'Model aktualizovaný (MA)'!Q47*'Model aktualizovaný (MA)'!$W47</f>
        <v>0</v>
      </c>
      <c r="R47" s="90">
        <f>'Model aktualizovaný (MA)'!R47*'Model aktualizovaný (MA)'!$W47</f>
        <v>0</v>
      </c>
      <c r="S47" s="93">
        <f>'Model aktualizovaný (MA)'!S47*'Model aktualizovaný (MA)'!$W47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'Model aktualizovaný (MA)'!E48*'Model aktualizovaný (MA)'!$W48</f>
        <v>0</v>
      </c>
      <c r="F48" s="90">
        <f>'Model aktualizovaný (MA)'!F48*'Model aktualizovaný (MA)'!$W48</f>
        <v>0</v>
      </c>
      <c r="G48" s="90">
        <f>'Model aktualizovaný (MA)'!G48*'Model aktualizovaný (MA)'!$W48</f>
        <v>0</v>
      </c>
      <c r="H48" s="90">
        <f>'Model aktualizovaný (MA)'!H48*'Model aktualizovaný (MA)'!$W48</f>
        <v>0</v>
      </c>
      <c r="I48" s="90">
        <f>'Model aktualizovaný (MA)'!I48*'Model aktualizovaný (MA)'!$W48</f>
        <v>0</v>
      </c>
      <c r="J48" s="90">
        <f>'Model aktualizovaný (MA)'!J48*'Model aktualizovaný (MA)'!$W48</f>
        <v>0</v>
      </c>
      <c r="K48" s="90">
        <f>'Model aktualizovaný (MA)'!K48*'Model aktualizovaný (MA)'!$W48</f>
        <v>0</v>
      </c>
      <c r="L48" s="90">
        <f>'Model aktualizovaný (MA)'!L48*'Model aktualizovaný (MA)'!$W48</f>
        <v>0</v>
      </c>
      <c r="M48" s="90">
        <f>'Model aktualizovaný (MA)'!M48*'Model aktualizovaný (MA)'!$W48</f>
        <v>0</v>
      </c>
      <c r="N48" s="90">
        <f>'Model aktualizovaný (MA)'!N48*'Model aktualizovaný (MA)'!$W48</f>
        <v>0</v>
      </c>
      <c r="O48" s="90">
        <f>'Model aktualizovaný (MA)'!O48*'Model aktualizovaný (MA)'!$W48</f>
        <v>0</v>
      </c>
      <c r="P48" s="90">
        <f>'Model aktualizovaný (MA)'!P48*'Model aktualizovaný (MA)'!$W48</f>
        <v>0</v>
      </c>
      <c r="Q48" s="90">
        <f>'Model aktualizovaný (MA)'!Q48*'Model aktualizovaný (MA)'!$W48</f>
        <v>0</v>
      </c>
      <c r="R48" s="90">
        <f>'Model aktualizovaný (MA)'!R48*'Model aktualizovaný (MA)'!$W48</f>
        <v>0</v>
      </c>
      <c r="S48" s="93">
        <f>'Model aktualizovaný (MA)'!S48*'Model aktualizovaný (MA)'!$W48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'Model aktualizovaný (MA)'!E49*'Model aktualizovaný (MA)'!$W49</f>
        <v>0</v>
      </c>
      <c r="F49" s="90">
        <f>'Model aktualizovaný (MA)'!F49*'Model aktualizovaný (MA)'!$W49</f>
        <v>0</v>
      </c>
      <c r="G49" s="90">
        <f>'Model aktualizovaný (MA)'!G49*'Model aktualizovaný (MA)'!$W49</f>
        <v>0</v>
      </c>
      <c r="H49" s="90">
        <f>'Model aktualizovaný (MA)'!H49*'Model aktualizovaný (MA)'!$W49</f>
        <v>0</v>
      </c>
      <c r="I49" s="90">
        <f>'Model aktualizovaný (MA)'!I49*'Model aktualizovaný (MA)'!$W49</f>
        <v>0</v>
      </c>
      <c r="J49" s="90">
        <f>'Model aktualizovaný (MA)'!J49*'Model aktualizovaný (MA)'!$W49</f>
        <v>0</v>
      </c>
      <c r="K49" s="90">
        <f>'Model aktualizovaný (MA)'!K49*'Model aktualizovaný (MA)'!$W49</f>
        <v>0</v>
      </c>
      <c r="L49" s="90">
        <f>'Model aktualizovaný (MA)'!L49*'Model aktualizovaný (MA)'!$W49</f>
        <v>0</v>
      </c>
      <c r="M49" s="90">
        <f>'Model aktualizovaný (MA)'!M49*'Model aktualizovaný (MA)'!$W49</f>
        <v>0</v>
      </c>
      <c r="N49" s="90">
        <f>'Model aktualizovaný (MA)'!N49*'Model aktualizovaný (MA)'!$W49</f>
        <v>0</v>
      </c>
      <c r="O49" s="90">
        <f>'Model aktualizovaný (MA)'!O49*'Model aktualizovaný (MA)'!$W49</f>
        <v>0</v>
      </c>
      <c r="P49" s="90">
        <f>'Model aktualizovaný (MA)'!P49*'Model aktualizovaný (MA)'!$W49</f>
        <v>0</v>
      </c>
      <c r="Q49" s="90">
        <f>'Model aktualizovaný (MA)'!Q49*'Model aktualizovaný (MA)'!$W49</f>
        <v>0</v>
      </c>
      <c r="R49" s="90">
        <f>'Model aktualizovaný (MA)'!R49*'Model aktualizovaný (MA)'!$W49</f>
        <v>0</v>
      </c>
      <c r="S49" s="93">
        <f>'Model aktualizovaný (MA)'!S49*'Model aktualizovaný (MA)'!$W49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'Model aktualizovaný (MA)'!E50*'Model aktualizovaný (MA)'!$W50</f>
        <v>0</v>
      </c>
      <c r="F50" s="90">
        <f>'Model aktualizovaný (MA)'!F50*'Model aktualizovaný (MA)'!$W50</f>
        <v>0</v>
      </c>
      <c r="G50" s="90">
        <f>'Model aktualizovaný (MA)'!G50*'Model aktualizovaný (MA)'!$W50</f>
        <v>0</v>
      </c>
      <c r="H50" s="90">
        <f>'Model aktualizovaný (MA)'!H50*'Model aktualizovaný (MA)'!$W50</f>
        <v>0</v>
      </c>
      <c r="I50" s="90">
        <f>'Model aktualizovaný (MA)'!I50*'Model aktualizovaný (MA)'!$W50</f>
        <v>0</v>
      </c>
      <c r="J50" s="90">
        <f>'Model aktualizovaný (MA)'!J50*'Model aktualizovaný (MA)'!$W50</f>
        <v>0</v>
      </c>
      <c r="K50" s="90">
        <f>'Model aktualizovaný (MA)'!K50*'Model aktualizovaný (MA)'!$W50</f>
        <v>0</v>
      </c>
      <c r="L50" s="90">
        <f>'Model aktualizovaný (MA)'!L50*'Model aktualizovaný (MA)'!$W50</f>
        <v>0</v>
      </c>
      <c r="M50" s="90">
        <f>'Model aktualizovaný (MA)'!M50*'Model aktualizovaný (MA)'!$W50</f>
        <v>0</v>
      </c>
      <c r="N50" s="90">
        <f>'Model aktualizovaný (MA)'!N50*'Model aktualizovaný (MA)'!$W50</f>
        <v>0</v>
      </c>
      <c r="O50" s="90">
        <f>'Model aktualizovaný (MA)'!O50*'Model aktualizovaný (MA)'!$W50</f>
        <v>0</v>
      </c>
      <c r="P50" s="90">
        <f>'Model aktualizovaný (MA)'!P50*'Model aktualizovaný (MA)'!$W50</f>
        <v>0</v>
      </c>
      <c r="Q50" s="90">
        <f>'Model aktualizovaný (MA)'!Q50*'Model aktualizovaný (MA)'!$W50</f>
        <v>0</v>
      </c>
      <c r="R50" s="90">
        <f>'Model aktualizovaný (MA)'!R50*'Model aktualizovaný (MA)'!$W50</f>
        <v>0</v>
      </c>
      <c r="S50" s="93">
        <f>'Model aktualizovaný (MA)'!S50*'Model aktualizovaný (MA)'!$W50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'Model aktualizovaný (MA)'!E51*'Model aktualizovaný (MA)'!$W51</f>
        <v>0</v>
      </c>
      <c r="F51" s="90">
        <f>'Model aktualizovaný (MA)'!F51*'Model aktualizovaný (MA)'!$W51</f>
        <v>0</v>
      </c>
      <c r="G51" s="90">
        <f>'Model aktualizovaný (MA)'!G51*'Model aktualizovaný (MA)'!$W51</f>
        <v>0</v>
      </c>
      <c r="H51" s="90">
        <f>'Model aktualizovaný (MA)'!H51*'Model aktualizovaný (MA)'!$W51</f>
        <v>0</v>
      </c>
      <c r="I51" s="90">
        <f>'Model aktualizovaný (MA)'!I51*'Model aktualizovaný (MA)'!$W51</f>
        <v>0</v>
      </c>
      <c r="J51" s="90">
        <f>'Model aktualizovaný (MA)'!J51*'Model aktualizovaný (MA)'!$W51</f>
        <v>0</v>
      </c>
      <c r="K51" s="90">
        <f>'Model aktualizovaný (MA)'!K51*'Model aktualizovaný (MA)'!$W51</f>
        <v>0</v>
      </c>
      <c r="L51" s="90">
        <f>'Model aktualizovaný (MA)'!L51*'Model aktualizovaný (MA)'!$W51</f>
        <v>0</v>
      </c>
      <c r="M51" s="90">
        <f>'Model aktualizovaný (MA)'!M51*'Model aktualizovaný (MA)'!$W51</f>
        <v>0</v>
      </c>
      <c r="N51" s="90">
        <f>'Model aktualizovaný (MA)'!N51*'Model aktualizovaný (MA)'!$W51</f>
        <v>0</v>
      </c>
      <c r="O51" s="90">
        <f>'Model aktualizovaný (MA)'!O51*'Model aktualizovaný (MA)'!$W51</f>
        <v>0</v>
      </c>
      <c r="P51" s="90">
        <f>'Model aktualizovaný (MA)'!P51*'Model aktualizovaný (MA)'!$W51</f>
        <v>0</v>
      </c>
      <c r="Q51" s="90">
        <f>'Model aktualizovaný (MA)'!Q51*'Model aktualizovaný (MA)'!$W51</f>
        <v>0</v>
      </c>
      <c r="R51" s="90">
        <f>'Model aktualizovaný (MA)'!R51*'Model aktualizovaný (MA)'!$W51</f>
        <v>0</v>
      </c>
      <c r="S51" s="93">
        <f>'Model aktualizovaný (MA)'!S51*'Model aktualizovaný (MA)'!$W51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'Model aktualizovaný (MA)'!E52*'Model aktualizovaný (MA)'!$W52</f>
        <v>0</v>
      </c>
      <c r="F52" s="90">
        <f>'Model aktualizovaný (MA)'!F52*'Model aktualizovaný (MA)'!$W52</f>
        <v>0</v>
      </c>
      <c r="G52" s="90">
        <f>'Model aktualizovaný (MA)'!G52*'Model aktualizovaný (MA)'!$W52</f>
        <v>0</v>
      </c>
      <c r="H52" s="90">
        <f>'Model aktualizovaný (MA)'!H52*'Model aktualizovaný (MA)'!$W52</f>
        <v>0</v>
      </c>
      <c r="I52" s="90">
        <f>'Model aktualizovaný (MA)'!I52*'Model aktualizovaný (MA)'!$W52</f>
        <v>0</v>
      </c>
      <c r="J52" s="90">
        <f>'Model aktualizovaný (MA)'!J52*'Model aktualizovaný (MA)'!$W52</f>
        <v>0</v>
      </c>
      <c r="K52" s="90">
        <f>'Model aktualizovaný (MA)'!K52*'Model aktualizovaný (MA)'!$W52</f>
        <v>0</v>
      </c>
      <c r="L52" s="90">
        <f>'Model aktualizovaný (MA)'!L52*'Model aktualizovaný (MA)'!$W52</f>
        <v>0</v>
      </c>
      <c r="M52" s="90">
        <f>'Model aktualizovaný (MA)'!M52*'Model aktualizovaný (MA)'!$W52</f>
        <v>0</v>
      </c>
      <c r="N52" s="90">
        <f>'Model aktualizovaný (MA)'!N52*'Model aktualizovaný (MA)'!$W52</f>
        <v>0</v>
      </c>
      <c r="O52" s="90">
        <f>'Model aktualizovaný (MA)'!O52*'Model aktualizovaný (MA)'!$W52</f>
        <v>0</v>
      </c>
      <c r="P52" s="90">
        <f>'Model aktualizovaný (MA)'!P52*'Model aktualizovaný (MA)'!$W52</f>
        <v>0</v>
      </c>
      <c r="Q52" s="90">
        <f>'Model aktualizovaný (MA)'!Q52*'Model aktualizovaný (MA)'!$W52</f>
        <v>0</v>
      </c>
      <c r="R52" s="90">
        <f>'Model aktualizovaný (MA)'!R52*'Model aktualizovaný (MA)'!$W52</f>
        <v>0</v>
      </c>
      <c r="S52" s="93">
        <f>'Model aktualizovaný (MA)'!S52*'Model aktualizovaný (MA)'!$W52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'Model aktualizovaný (MA)'!E53*'Model aktualizovaný (MA)'!$W53</f>
        <v>0</v>
      </c>
      <c r="F53" s="90">
        <f>'Model aktualizovaný (MA)'!F53*'Model aktualizovaný (MA)'!$W53</f>
        <v>0</v>
      </c>
      <c r="G53" s="90">
        <f>'Model aktualizovaný (MA)'!G53*'Model aktualizovaný (MA)'!$W53</f>
        <v>0</v>
      </c>
      <c r="H53" s="90">
        <f>'Model aktualizovaný (MA)'!H53*'Model aktualizovaný (MA)'!$W53</f>
        <v>0</v>
      </c>
      <c r="I53" s="90">
        <f>'Model aktualizovaný (MA)'!I53*'Model aktualizovaný (MA)'!$W53</f>
        <v>0</v>
      </c>
      <c r="J53" s="90">
        <f>'Model aktualizovaný (MA)'!J53*'Model aktualizovaný (MA)'!$W53</f>
        <v>0</v>
      </c>
      <c r="K53" s="90">
        <f>'Model aktualizovaný (MA)'!K53*'Model aktualizovaný (MA)'!$W53</f>
        <v>0</v>
      </c>
      <c r="L53" s="90">
        <f>'Model aktualizovaný (MA)'!L53*'Model aktualizovaný (MA)'!$W53</f>
        <v>0</v>
      </c>
      <c r="M53" s="90">
        <f>'Model aktualizovaný (MA)'!M53*'Model aktualizovaný (MA)'!$W53</f>
        <v>0</v>
      </c>
      <c r="N53" s="90">
        <f>'Model aktualizovaný (MA)'!N53*'Model aktualizovaný (MA)'!$W53</f>
        <v>0</v>
      </c>
      <c r="O53" s="90">
        <f>'Model aktualizovaný (MA)'!O53*'Model aktualizovaný (MA)'!$W53</f>
        <v>0</v>
      </c>
      <c r="P53" s="90">
        <f>'Model aktualizovaný (MA)'!P53*'Model aktualizovaný (MA)'!$W53</f>
        <v>0</v>
      </c>
      <c r="Q53" s="90">
        <f>'Model aktualizovaný (MA)'!Q53*'Model aktualizovaný (MA)'!$W53</f>
        <v>0</v>
      </c>
      <c r="R53" s="90">
        <f>'Model aktualizovaný (MA)'!R53*'Model aktualizovaný (MA)'!$W53</f>
        <v>0</v>
      </c>
      <c r="S53" s="93">
        <f>'Model aktualizovaný (MA)'!S53*'Model aktualizovaný (MA)'!$W53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'Model aktualizovaný (MA)'!E54*'Model aktualizovaný (MA)'!$W54</f>
        <v>0</v>
      </c>
      <c r="F54" s="90">
        <f>'Model aktualizovaný (MA)'!F54*'Model aktualizovaný (MA)'!$W54</f>
        <v>0</v>
      </c>
      <c r="G54" s="90">
        <f>'Model aktualizovaný (MA)'!G54*'Model aktualizovaný (MA)'!$W54</f>
        <v>0</v>
      </c>
      <c r="H54" s="90">
        <f>'Model aktualizovaný (MA)'!H54*'Model aktualizovaný (MA)'!$W54</f>
        <v>0</v>
      </c>
      <c r="I54" s="90">
        <f>'Model aktualizovaný (MA)'!I54*'Model aktualizovaný (MA)'!$W54</f>
        <v>0</v>
      </c>
      <c r="J54" s="90">
        <f>'Model aktualizovaný (MA)'!J54*'Model aktualizovaný (MA)'!$W54</f>
        <v>0</v>
      </c>
      <c r="K54" s="90">
        <f>'Model aktualizovaný (MA)'!K54*'Model aktualizovaný (MA)'!$W54</f>
        <v>0</v>
      </c>
      <c r="L54" s="90">
        <f>'Model aktualizovaný (MA)'!L54*'Model aktualizovaný (MA)'!$W54</f>
        <v>0</v>
      </c>
      <c r="M54" s="90">
        <f>'Model aktualizovaný (MA)'!M54*'Model aktualizovaný (MA)'!$W54</f>
        <v>0</v>
      </c>
      <c r="N54" s="90">
        <f>'Model aktualizovaný (MA)'!N54*'Model aktualizovaný (MA)'!$W54</f>
        <v>0</v>
      </c>
      <c r="O54" s="90">
        <f>'Model aktualizovaný (MA)'!O54*'Model aktualizovaný (MA)'!$W54</f>
        <v>0</v>
      </c>
      <c r="P54" s="90">
        <f>'Model aktualizovaný (MA)'!P54*'Model aktualizovaný (MA)'!$W54</f>
        <v>0</v>
      </c>
      <c r="Q54" s="90">
        <f>'Model aktualizovaný (MA)'!Q54*'Model aktualizovaný (MA)'!$W54</f>
        <v>0</v>
      </c>
      <c r="R54" s="90">
        <f>'Model aktualizovaný (MA)'!R54*'Model aktualizovaný (MA)'!$W54</f>
        <v>0</v>
      </c>
      <c r="S54" s="93">
        <f>'Model aktualizovaný (MA)'!S54*'Model aktualizovaný (MA)'!$W54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'Model aktualizovaný (MA)'!E55*'Model aktualizovaný (MA)'!$W55</f>
        <v>0</v>
      </c>
      <c r="F55" s="90">
        <f>'Model aktualizovaný (MA)'!F55*'Model aktualizovaný (MA)'!$W55</f>
        <v>0</v>
      </c>
      <c r="G55" s="90">
        <f>'Model aktualizovaný (MA)'!G55*'Model aktualizovaný (MA)'!$W55</f>
        <v>0</v>
      </c>
      <c r="H55" s="90">
        <f>'Model aktualizovaný (MA)'!H55*'Model aktualizovaný (MA)'!$W55</f>
        <v>0</v>
      </c>
      <c r="I55" s="90">
        <f>'Model aktualizovaný (MA)'!I55*'Model aktualizovaný (MA)'!$W55</f>
        <v>0</v>
      </c>
      <c r="J55" s="90">
        <f>'Model aktualizovaný (MA)'!J55*'Model aktualizovaný (MA)'!$W55</f>
        <v>0</v>
      </c>
      <c r="K55" s="90">
        <f>'Model aktualizovaný (MA)'!K55*'Model aktualizovaný (MA)'!$W55</f>
        <v>0</v>
      </c>
      <c r="L55" s="90">
        <f>'Model aktualizovaný (MA)'!L55*'Model aktualizovaný (MA)'!$W55</f>
        <v>0</v>
      </c>
      <c r="M55" s="90">
        <f>'Model aktualizovaný (MA)'!M55*'Model aktualizovaný (MA)'!$W55</f>
        <v>0</v>
      </c>
      <c r="N55" s="90">
        <f>'Model aktualizovaný (MA)'!N55*'Model aktualizovaný (MA)'!$W55</f>
        <v>0</v>
      </c>
      <c r="O55" s="90">
        <f>'Model aktualizovaný (MA)'!O55*'Model aktualizovaný (MA)'!$W55</f>
        <v>0</v>
      </c>
      <c r="P55" s="90">
        <f>'Model aktualizovaný (MA)'!P55*'Model aktualizovaný (MA)'!$W55</f>
        <v>0</v>
      </c>
      <c r="Q55" s="90">
        <f>'Model aktualizovaný (MA)'!Q55*'Model aktualizovaný (MA)'!$W55</f>
        <v>0</v>
      </c>
      <c r="R55" s="90">
        <f>'Model aktualizovaný (MA)'!R55*'Model aktualizovaný (MA)'!$W55</f>
        <v>0</v>
      </c>
      <c r="S55" s="93">
        <f>'Model aktualizovaný (MA)'!S55*'Model aktualizovaný (MA)'!$W55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'Model aktualizovaný (MA)'!E56*'Model aktualizovaný (MA)'!$W56</f>
        <v>0</v>
      </c>
      <c r="F56" s="90">
        <f>'Model aktualizovaný (MA)'!F56*'Model aktualizovaný (MA)'!$W56</f>
        <v>0</v>
      </c>
      <c r="G56" s="90">
        <f>'Model aktualizovaný (MA)'!G56*'Model aktualizovaný (MA)'!$W56</f>
        <v>0</v>
      </c>
      <c r="H56" s="90">
        <f>'Model aktualizovaný (MA)'!H56*'Model aktualizovaný (MA)'!$W56</f>
        <v>0</v>
      </c>
      <c r="I56" s="90">
        <f>'Model aktualizovaný (MA)'!I56*'Model aktualizovaný (MA)'!$W56</f>
        <v>0</v>
      </c>
      <c r="J56" s="90">
        <f>'Model aktualizovaný (MA)'!J56*'Model aktualizovaný (MA)'!$W56</f>
        <v>0</v>
      </c>
      <c r="K56" s="90">
        <f>'Model aktualizovaný (MA)'!K56*'Model aktualizovaný (MA)'!$W56</f>
        <v>0</v>
      </c>
      <c r="L56" s="90">
        <f>'Model aktualizovaný (MA)'!L56*'Model aktualizovaný (MA)'!$W56</f>
        <v>0</v>
      </c>
      <c r="M56" s="90">
        <f>'Model aktualizovaný (MA)'!M56*'Model aktualizovaný (MA)'!$W56</f>
        <v>0</v>
      </c>
      <c r="N56" s="90">
        <f>'Model aktualizovaný (MA)'!N56*'Model aktualizovaný (MA)'!$W56</f>
        <v>0</v>
      </c>
      <c r="O56" s="90">
        <f>'Model aktualizovaný (MA)'!O56*'Model aktualizovaný (MA)'!$W56</f>
        <v>0</v>
      </c>
      <c r="P56" s="90">
        <f>'Model aktualizovaný (MA)'!P56*'Model aktualizovaný (MA)'!$W56</f>
        <v>0</v>
      </c>
      <c r="Q56" s="90">
        <f>'Model aktualizovaný (MA)'!Q56*'Model aktualizovaný (MA)'!$W56</f>
        <v>0</v>
      </c>
      <c r="R56" s="90">
        <f>'Model aktualizovaný (MA)'!R56*'Model aktualizovaný (MA)'!$W56</f>
        <v>0</v>
      </c>
      <c r="S56" s="93">
        <f>'Model aktualizovaný (MA)'!S56*'Model aktualizovaný (MA)'!$W56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'Model aktualizovaný (MA)'!E57*'Model aktualizovaný (MA)'!$W57</f>
        <v>0</v>
      </c>
      <c r="F57" s="90">
        <f>'Model aktualizovaný (MA)'!F57*'Model aktualizovaný (MA)'!$W57</f>
        <v>0</v>
      </c>
      <c r="G57" s="90">
        <f>'Model aktualizovaný (MA)'!G57*'Model aktualizovaný (MA)'!$W57</f>
        <v>0</v>
      </c>
      <c r="H57" s="90">
        <f>'Model aktualizovaný (MA)'!H57*'Model aktualizovaný (MA)'!$W57</f>
        <v>0</v>
      </c>
      <c r="I57" s="90">
        <f>'Model aktualizovaný (MA)'!I57*'Model aktualizovaný (MA)'!$W57</f>
        <v>0</v>
      </c>
      <c r="J57" s="90">
        <f>'Model aktualizovaný (MA)'!J57*'Model aktualizovaný (MA)'!$W57</f>
        <v>0</v>
      </c>
      <c r="K57" s="90">
        <f>'Model aktualizovaný (MA)'!K57*'Model aktualizovaný (MA)'!$W57</f>
        <v>0</v>
      </c>
      <c r="L57" s="90">
        <f>'Model aktualizovaný (MA)'!L57*'Model aktualizovaný (MA)'!$W57</f>
        <v>0</v>
      </c>
      <c r="M57" s="90">
        <f>'Model aktualizovaný (MA)'!M57*'Model aktualizovaný (MA)'!$W57</f>
        <v>0</v>
      </c>
      <c r="N57" s="90">
        <f>'Model aktualizovaný (MA)'!N57*'Model aktualizovaný (MA)'!$W57</f>
        <v>0</v>
      </c>
      <c r="O57" s="90">
        <f>'Model aktualizovaný (MA)'!O57*'Model aktualizovaný (MA)'!$W57</f>
        <v>0</v>
      </c>
      <c r="P57" s="90">
        <f>'Model aktualizovaný (MA)'!P57*'Model aktualizovaný (MA)'!$W57</f>
        <v>0</v>
      </c>
      <c r="Q57" s="90">
        <f>'Model aktualizovaný (MA)'!Q57*'Model aktualizovaný (MA)'!$W57</f>
        <v>0</v>
      </c>
      <c r="R57" s="90">
        <f>'Model aktualizovaný (MA)'!R57*'Model aktualizovaný (MA)'!$W57</f>
        <v>0</v>
      </c>
      <c r="S57" s="93">
        <f>'Model aktualizovaný (MA)'!S57*'Model aktualizovaný (MA)'!$W57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'Model aktualizovaný (MA)'!E58*'Model aktualizovaný (MA)'!$W58</f>
        <v>0</v>
      </c>
      <c r="F58" s="90">
        <f>'Model aktualizovaný (MA)'!F58*'Model aktualizovaný (MA)'!$W58</f>
        <v>0</v>
      </c>
      <c r="G58" s="90">
        <f>'Model aktualizovaný (MA)'!G58*'Model aktualizovaný (MA)'!$W58</f>
        <v>0</v>
      </c>
      <c r="H58" s="90">
        <f>'Model aktualizovaný (MA)'!H58*'Model aktualizovaný (MA)'!$W58</f>
        <v>0</v>
      </c>
      <c r="I58" s="90">
        <f>'Model aktualizovaný (MA)'!I58*'Model aktualizovaný (MA)'!$W58</f>
        <v>0</v>
      </c>
      <c r="J58" s="90">
        <f>'Model aktualizovaný (MA)'!J58*'Model aktualizovaný (MA)'!$W58</f>
        <v>0</v>
      </c>
      <c r="K58" s="90">
        <f>'Model aktualizovaný (MA)'!K58*'Model aktualizovaný (MA)'!$W58</f>
        <v>0</v>
      </c>
      <c r="L58" s="90">
        <f>'Model aktualizovaný (MA)'!L58*'Model aktualizovaný (MA)'!$W58</f>
        <v>0</v>
      </c>
      <c r="M58" s="90">
        <f>'Model aktualizovaný (MA)'!M58*'Model aktualizovaný (MA)'!$W58</f>
        <v>0</v>
      </c>
      <c r="N58" s="90">
        <f>'Model aktualizovaný (MA)'!N58*'Model aktualizovaný (MA)'!$W58</f>
        <v>0</v>
      </c>
      <c r="O58" s="90">
        <f>'Model aktualizovaný (MA)'!O58*'Model aktualizovaný (MA)'!$W58</f>
        <v>0</v>
      </c>
      <c r="P58" s="90">
        <f>'Model aktualizovaný (MA)'!P58*'Model aktualizovaný (MA)'!$W58</f>
        <v>0</v>
      </c>
      <c r="Q58" s="90">
        <f>'Model aktualizovaný (MA)'!Q58*'Model aktualizovaný (MA)'!$W58</f>
        <v>0</v>
      </c>
      <c r="R58" s="90">
        <f>'Model aktualizovaný (MA)'!R58*'Model aktualizovaný (MA)'!$W58</f>
        <v>0</v>
      </c>
      <c r="S58" s="93">
        <f>'Model aktualizovaný (MA)'!S58*'Model aktualizovaný (MA)'!$W58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'Model aktualizovaný (MA)'!E59*'Model aktualizovaný (MA)'!$W59</f>
        <v>0</v>
      </c>
      <c r="F59" s="90">
        <f>'Model aktualizovaný (MA)'!F59*'Model aktualizovaný (MA)'!$W59</f>
        <v>0</v>
      </c>
      <c r="G59" s="90">
        <f>'Model aktualizovaný (MA)'!G59*'Model aktualizovaný (MA)'!$W59</f>
        <v>0</v>
      </c>
      <c r="H59" s="90">
        <f>'Model aktualizovaný (MA)'!H59*'Model aktualizovaný (MA)'!$W59</f>
        <v>0</v>
      </c>
      <c r="I59" s="90">
        <f>'Model aktualizovaný (MA)'!I59*'Model aktualizovaný (MA)'!$W59</f>
        <v>0</v>
      </c>
      <c r="J59" s="90">
        <f>'Model aktualizovaný (MA)'!J59*'Model aktualizovaný (MA)'!$W59</f>
        <v>0</v>
      </c>
      <c r="K59" s="90">
        <f>'Model aktualizovaný (MA)'!K59*'Model aktualizovaný (MA)'!$W59</f>
        <v>0</v>
      </c>
      <c r="L59" s="90">
        <f>'Model aktualizovaný (MA)'!L59*'Model aktualizovaný (MA)'!$W59</f>
        <v>0</v>
      </c>
      <c r="M59" s="90">
        <f>'Model aktualizovaný (MA)'!M59*'Model aktualizovaný (MA)'!$W59</f>
        <v>0</v>
      </c>
      <c r="N59" s="90">
        <f>'Model aktualizovaný (MA)'!N59*'Model aktualizovaný (MA)'!$W59</f>
        <v>0</v>
      </c>
      <c r="O59" s="90">
        <f>'Model aktualizovaný (MA)'!O59*'Model aktualizovaný (MA)'!$W59</f>
        <v>0</v>
      </c>
      <c r="P59" s="90">
        <f>'Model aktualizovaný (MA)'!P59*'Model aktualizovaný (MA)'!$W59</f>
        <v>0</v>
      </c>
      <c r="Q59" s="90">
        <f>'Model aktualizovaný (MA)'!Q59*'Model aktualizovaný (MA)'!$W59</f>
        <v>0</v>
      </c>
      <c r="R59" s="90">
        <f>'Model aktualizovaný (MA)'!R59*'Model aktualizovaný (MA)'!$W59</f>
        <v>0</v>
      </c>
      <c r="S59" s="93">
        <f>'Model aktualizovaný (MA)'!S59*'Model aktualizovaný (MA)'!$W59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'Model aktualizovaný (MA)'!E60*'Model aktualizovaný (MA)'!$W60</f>
        <v>0</v>
      </c>
      <c r="F60" s="90">
        <f>'Model aktualizovaný (MA)'!F60*'Model aktualizovaný (MA)'!$W60</f>
        <v>0</v>
      </c>
      <c r="G60" s="90">
        <f>'Model aktualizovaný (MA)'!G60*'Model aktualizovaný (MA)'!$W60</f>
        <v>0</v>
      </c>
      <c r="H60" s="90">
        <f>'Model aktualizovaný (MA)'!H60*'Model aktualizovaný (MA)'!$W60</f>
        <v>0</v>
      </c>
      <c r="I60" s="90">
        <f>'Model aktualizovaný (MA)'!I60*'Model aktualizovaný (MA)'!$W60</f>
        <v>0</v>
      </c>
      <c r="J60" s="90">
        <f>'Model aktualizovaný (MA)'!J60*'Model aktualizovaný (MA)'!$W60</f>
        <v>0</v>
      </c>
      <c r="K60" s="90">
        <f>'Model aktualizovaný (MA)'!K60*'Model aktualizovaný (MA)'!$W60</f>
        <v>0</v>
      </c>
      <c r="L60" s="90">
        <f>'Model aktualizovaný (MA)'!L60*'Model aktualizovaný (MA)'!$W60</f>
        <v>0</v>
      </c>
      <c r="M60" s="90">
        <f>'Model aktualizovaný (MA)'!M60*'Model aktualizovaný (MA)'!$W60</f>
        <v>0</v>
      </c>
      <c r="N60" s="90">
        <f>'Model aktualizovaný (MA)'!N60*'Model aktualizovaný (MA)'!$W60</f>
        <v>0</v>
      </c>
      <c r="O60" s="90">
        <f>'Model aktualizovaný (MA)'!O60*'Model aktualizovaný (MA)'!$W60</f>
        <v>0</v>
      </c>
      <c r="P60" s="90">
        <f>'Model aktualizovaný (MA)'!P60*'Model aktualizovaný (MA)'!$W60</f>
        <v>0</v>
      </c>
      <c r="Q60" s="90">
        <f>'Model aktualizovaný (MA)'!Q60*'Model aktualizovaný (MA)'!$W60</f>
        <v>0</v>
      </c>
      <c r="R60" s="90">
        <f>'Model aktualizovaný (MA)'!R60*'Model aktualizovaný (MA)'!$W60</f>
        <v>0</v>
      </c>
      <c r="S60" s="93">
        <f>'Model aktualizovaný (MA)'!S60*'Model aktualizovaný (MA)'!$W60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100</v>
      </c>
      <c r="C61" s="9"/>
      <c r="D61" s="164" t="s">
        <v>313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102</v>
      </c>
      <c r="C63" s="9"/>
      <c r="D63" s="164" t="s">
        <v>314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5.75" thickBot="1" x14ac:dyDescent="0.3"/>
    <row r="65" spans="1:21" x14ac:dyDescent="0.25">
      <c r="A65" s="27" t="s">
        <v>99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'Model aktualizovaný (MA)'!E67*'Model aktualizovaný (MA)'!$W67</f>
        <v>0</v>
      </c>
      <c r="F67" s="83">
        <f>'Model aktualizovaný (MA)'!F67*'Model aktualizovaný (MA)'!$W67</f>
        <v>0</v>
      </c>
      <c r="G67" s="83">
        <f>'Model aktualizovaný (MA)'!G67*'Model aktualizovaný (MA)'!$W67</f>
        <v>0</v>
      </c>
      <c r="H67" s="83">
        <f>'Model aktualizovaný (MA)'!H67*'Model aktualizovaný (MA)'!$W67</f>
        <v>0</v>
      </c>
      <c r="I67" s="83">
        <f>'Model aktualizovaný (MA)'!I67*'Model aktualizovaný (MA)'!$W67</f>
        <v>0</v>
      </c>
      <c r="J67" s="83">
        <f>'Model aktualizovaný (MA)'!J67*'Model aktualizovaný (MA)'!$W67</f>
        <v>0</v>
      </c>
      <c r="K67" s="83">
        <f>'Model aktualizovaný (MA)'!K67*'Model aktualizovaný (MA)'!$W67</f>
        <v>0</v>
      </c>
      <c r="L67" s="83">
        <f>'Model aktualizovaný (MA)'!L67*'Model aktualizovaný (MA)'!$W67</f>
        <v>0</v>
      </c>
      <c r="M67" s="83">
        <f>'Model aktualizovaný (MA)'!M67*'Model aktualizovaný (MA)'!$W67</f>
        <v>0</v>
      </c>
      <c r="N67" s="83">
        <f>'Model aktualizovaný (MA)'!N67*'Model aktualizovaný (MA)'!$W67</f>
        <v>0</v>
      </c>
      <c r="O67" s="83">
        <f>'Model aktualizovaný (MA)'!O67*'Model aktualizovaný (MA)'!$W67</f>
        <v>0</v>
      </c>
      <c r="P67" s="83">
        <f>'Model aktualizovaný (MA)'!P67*'Model aktualizovaný (MA)'!$W67</f>
        <v>0</v>
      </c>
      <c r="Q67" s="83">
        <f>'Model aktualizovaný (MA)'!Q67*'Model aktualizovaný (MA)'!$W67</f>
        <v>0</v>
      </c>
      <c r="R67" s="83">
        <f>'Model aktualizovaný (MA)'!R67*'Model aktualizovaný (MA)'!$W67</f>
        <v>0</v>
      </c>
      <c r="S67" s="91">
        <f>'Model aktualizovaný (MA)'!S67*'Model aktualizovaný (MA)'!$W67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'Model aktualizovaný (MA)'!E68*'Model aktualizovaný (MA)'!$W68</f>
        <v>0</v>
      </c>
      <c r="F68" s="90">
        <f>'Model aktualizovaný (MA)'!F68*'Model aktualizovaný (MA)'!$W68</f>
        <v>0</v>
      </c>
      <c r="G68" s="90">
        <f>'Model aktualizovaný (MA)'!G68*'Model aktualizovaný (MA)'!$W68</f>
        <v>0</v>
      </c>
      <c r="H68" s="90">
        <f>'Model aktualizovaný (MA)'!H68*'Model aktualizovaný (MA)'!$W68</f>
        <v>0</v>
      </c>
      <c r="I68" s="90">
        <f>'Model aktualizovaný (MA)'!I68*'Model aktualizovaný (MA)'!$W68</f>
        <v>0</v>
      </c>
      <c r="J68" s="90">
        <f>'Model aktualizovaný (MA)'!J68*'Model aktualizovaný (MA)'!$W68</f>
        <v>0</v>
      </c>
      <c r="K68" s="90">
        <f>'Model aktualizovaný (MA)'!K68*'Model aktualizovaný (MA)'!$W68</f>
        <v>0</v>
      </c>
      <c r="L68" s="90">
        <f>'Model aktualizovaný (MA)'!L68*'Model aktualizovaný (MA)'!$W68</f>
        <v>0</v>
      </c>
      <c r="M68" s="90">
        <f>'Model aktualizovaný (MA)'!M68*'Model aktualizovaný (MA)'!$W68</f>
        <v>0</v>
      </c>
      <c r="N68" s="90">
        <f>'Model aktualizovaný (MA)'!N68*'Model aktualizovaný (MA)'!$W68</f>
        <v>0</v>
      </c>
      <c r="O68" s="90">
        <f>'Model aktualizovaný (MA)'!O68*'Model aktualizovaný (MA)'!$W68</f>
        <v>0</v>
      </c>
      <c r="P68" s="90">
        <f>'Model aktualizovaný (MA)'!P68*'Model aktualizovaný (MA)'!$W68</f>
        <v>0</v>
      </c>
      <c r="Q68" s="90">
        <f>'Model aktualizovaný (MA)'!Q68*'Model aktualizovaný (MA)'!$W68</f>
        <v>0</v>
      </c>
      <c r="R68" s="90">
        <f>'Model aktualizovaný (MA)'!R68*'Model aktualizovaný (MA)'!$W68</f>
        <v>0</v>
      </c>
      <c r="S68" s="93">
        <f>'Model aktualizovaný (MA)'!S68*'Model aktualizovaný (MA)'!$W68</f>
        <v>0</v>
      </c>
      <c r="T68" s="92">
        <f t="shared" si="33"/>
        <v>0</v>
      </c>
      <c r="U68" s="105">
        <f t="shared" si="34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'Model aktualizovaný (MA)'!E69*'Model aktualizovaný (MA)'!$W69</f>
        <v>0</v>
      </c>
      <c r="F69" s="90">
        <f>'Model aktualizovaný (MA)'!F69*'Model aktualizovaný (MA)'!$W69</f>
        <v>0</v>
      </c>
      <c r="G69" s="90">
        <f>'Model aktualizovaný (MA)'!G69*'Model aktualizovaný (MA)'!$W69</f>
        <v>0</v>
      </c>
      <c r="H69" s="90">
        <f>'Model aktualizovaný (MA)'!H69*'Model aktualizovaný (MA)'!$W69</f>
        <v>0</v>
      </c>
      <c r="I69" s="90">
        <f>'Model aktualizovaný (MA)'!I69*'Model aktualizovaný (MA)'!$W69</f>
        <v>0</v>
      </c>
      <c r="J69" s="90">
        <f>'Model aktualizovaný (MA)'!J69*'Model aktualizovaný (MA)'!$W69</f>
        <v>0</v>
      </c>
      <c r="K69" s="90">
        <f>'Model aktualizovaný (MA)'!K69*'Model aktualizovaný (MA)'!$W69</f>
        <v>0</v>
      </c>
      <c r="L69" s="90">
        <f>'Model aktualizovaný (MA)'!L69*'Model aktualizovaný (MA)'!$W69</f>
        <v>0</v>
      </c>
      <c r="M69" s="90">
        <f>'Model aktualizovaný (MA)'!M69*'Model aktualizovaný (MA)'!$W69</f>
        <v>0</v>
      </c>
      <c r="N69" s="90">
        <f>'Model aktualizovaný (MA)'!N69*'Model aktualizovaný (MA)'!$W69</f>
        <v>0</v>
      </c>
      <c r="O69" s="90">
        <f>'Model aktualizovaný (MA)'!O69*'Model aktualizovaný (MA)'!$W69</f>
        <v>0</v>
      </c>
      <c r="P69" s="90">
        <f>'Model aktualizovaný (MA)'!P69*'Model aktualizovaný (MA)'!$W69</f>
        <v>0</v>
      </c>
      <c r="Q69" s="90">
        <f>'Model aktualizovaný (MA)'!Q69*'Model aktualizovaný (MA)'!$W69</f>
        <v>0</v>
      </c>
      <c r="R69" s="90">
        <f>'Model aktualizovaný (MA)'!R69*'Model aktualizovaný (MA)'!$W69</f>
        <v>0</v>
      </c>
      <c r="S69" s="93">
        <f>'Model aktualizovaný (MA)'!S69*'Model aktualizovaný (MA)'!$W69</f>
        <v>0</v>
      </c>
      <c r="T69" s="92">
        <f t="shared" si="33"/>
        <v>0</v>
      </c>
      <c r="U69" s="105">
        <f t="shared" si="34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'Model aktualizovaný (MA)'!E70*'Model aktualizovaný (MA)'!$W70</f>
        <v>0</v>
      </c>
      <c r="F70" s="90">
        <f>'Model aktualizovaný (MA)'!F70*'Model aktualizovaný (MA)'!$W70</f>
        <v>0</v>
      </c>
      <c r="G70" s="90">
        <f>'Model aktualizovaný (MA)'!G70*'Model aktualizovaný (MA)'!$W70</f>
        <v>0</v>
      </c>
      <c r="H70" s="90">
        <f>'Model aktualizovaný (MA)'!H70*'Model aktualizovaný (MA)'!$W70</f>
        <v>0</v>
      </c>
      <c r="I70" s="90">
        <f>'Model aktualizovaný (MA)'!I70*'Model aktualizovaný (MA)'!$W70</f>
        <v>0</v>
      </c>
      <c r="J70" s="90">
        <f>'Model aktualizovaný (MA)'!J70*'Model aktualizovaný (MA)'!$W70</f>
        <v>0</v>
      </c>
      <c r="K70" s="90">
        <f>'Model aktualizovaný (MA)'!K70*'Model aktualizovaný (MA)'!$W70</f>
        <v>0</v>
      </c>
      <c r="L70" s="90">
        <f>'Model aktualizovaný (MA)'!L70*'Model aktualizovaný (MA)'!$W70</f>
        <v>0</v>
      </c>
      <c r="M70" s="90">
        <f>'Model aktualizovaný (MA)'!M70*'Model aktualizovaný (MA)'!$W70</f>
        <v>0</v>
      </c>
      <c r="N70" s="90">
        <f>'Model aktualizovaný (MA)'!N70*'Model aktualizovaný (MA)'!$W70</f>
        <v>0</v>
      </c>
      <c r="O70" s="90">
        <f>'Model aktualizovaný (MA)'!O70*'Model aktualizovaný (MA)'!$W70</f>
        <v>0</v>
      </c>
      <c r="P70" s="90">
        <f>'Model aktualizovaný (MA)'!P70*'Model aktualizovaný (MA)'!$W70</f>
        <v>0</v>
      </c>
      <c r="Q70" s="90">
        <f>'Model aktualizovaný (MA)'!Q70*'Model aktualizovaný (MA)'!$W70</f>
        <v>0</v>
      </c>
      <c r="R70" s="90">
        <f>'Model aktualizovaný (MA)'!R70*'Model aktualizovaný (MA)'!$W70</f>
        <v>0</v>
      </c>
      <c r="S70" s="93">
        <f>'Model aktualizovaný (MA)'!S70*'Model aktualizovaný (MA)'!$W70</f>
        <v>0</v>
      </c>
      <c r="T70" s="92">
        <f t="shared" si="33"/>
        <v>0</v>
      </c>
      <c r="U70" s="105">
        <f t="shared" si="34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'Model aktualizovaný (MA)'!E71*'Model aktualizovaný (MA)'!$W71</f>
        <v>0</v>
      </c>
      <c r="F71" s="90">
        <f>'Model aktualizovaný (MA)'!F71*'Model aktualizovaný (MA)'!$W71</f>
        <v>0</v>
      </c>
      <c r="G71" s="90">
        <f>'Model aktualizovaný (MA)'!G71*'Model aktualizovaný (MA)'!$W71</f>
        <v>0</v>
      </c>
      <c r="H71" s="90">
        <f>'Model aktualizovaný (MA)'!H71*'Model aktualizovaný (MA)'!$W71</f>
        <v>0</v>
      </c>
      <c r="I71" s="90">
        <f>'Model aktualizovaný (MA)'!I71*'Model aktualizovaný (MA)'!$W71</f>
        <v>0</v>
      </c>
      <c r="J71" s="90">
        <f>'Model aktualizovaný (MA)'!J71*'Model aktualizovaný (MA)'!$W71</f>
        <v>0</v>
      </c>
      <c r="K71" s="90">
        <f>'Model aktualizovaný (MA)'!K71*'Model aktualizovaný (MA)'!$W71</f>
        <v>0</v>
      </c>
      <c r="L71" s="90">
        <f>'Model aktualizovaný (MA)'!L71*'Model aktualizovaný (MA)'!$W71</f>
        <v>0</v>
      </c>
      <c r="M71" s="90">
        <f>'Model aktualizovaný (MA)'!M71*'Model aktualizovaný (MA)'!$W71</f>
        <v>0</v>
      </c>
      <c r="N71" s="90">
        <f>'Model aktualizovaný (MA)'!N71*'Model aktualizovaný (MA)'!$W71</f>
        <v>0</v>
      </c>
      <c r="O71" s="90">
        <f>'Model aktualizovaný (MA)'!O71*'Model aktualizovaný (MA)'!$W71</f>
        <v>0</v>
      </c>
      <c r="P71" s="90">
        <f>'Model aktualizovaný (MA)'!P71*'Model aktualizovaný (MA)'!$W71</f>
        <v>0</v>
      </c>
      <c r="Q71" s="90">
        <f>'Model aktualizovaný (MA)'!Q71*'Model aktualizovaný (MA)'!$W71</f>
        <v>0</v>
      </c>
      <c r="R71" s="90">
        <f>'Model aktualizovaný (MA)'!R71*'Model aktualizovaný (MA)'!$W71</f>
        <v>0</v>
      </c>
      <c r="S71" s="93">
        <f>'Model aktualizovaný (MA)'!S71*'Model aktualizovaný (MA)'!$W71</f>
        <v>0</v>
      </c>
      <c r="T71" s="92">
        <f t="shared" si="33"/>
        <v>0</v>
      </c>
      <c r="U71" s="105">
        <f t="shared" si="34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'Model aktualizovaný (MA)'!E72*'Model aktualizovaný (MA)'!$W72</f>
        <v>0</v>
      </c>
      <c r="F72" s="90">
        <f>'Model aktualizovaný (MA)'!F72*'Model aktualizovaný (MA)'!$W72</f>
        <v>0</v>
      </c>
      <c r="G72" s="90">
        <f>'Model aktualizovaný (MA)'!G72*'Model aktualizovaný (MA)'!$W72</f>
        <v>0</v>
      </c>
      <c r="H72" s="90">
        <f>'Model aktualizovaný (MA)'!H72*'Model aktualizovaný (MA)'!$W72</f>
        <v>0</v>
      </c>
      <c r="I72" s="90">
        <f>'Model aktualizovaný (MA)'!I72*'Model aktualizovaný (MA)'!$W72</f>
        <v>0</v>
      </c>
      <c r="J72" s="90">
        <f>'Model aktualizovaný (MA)'!J72*'Model aktualizovaný (MA)'!$W72</f>
        <v>0</v>
      </c>
      <c r="K72" s="90">
        <f>'Model aktualizovaný (MA)'!K72*'Model aktualizovaný (MA)'!$W72</f>
        <v>0</v>
      </c>
      <c r="L72" s="90">
        <f>'Model aktualizovaný (MA)'!L72*'Model aktualizovaný (MA)'!$W72</f>
        <v>0</v>
      </c>
      <c r="M72" s="90">
        <f>'Model aktualizovaný (MA)'!M72*'Model aktualizovaný (MA)'!$W72</f>
        <v>0</v>
      </c>
      <c r="N72" s="90">
        <f>'Model aktualizovaný (MA)'!N72*'Model aktualizovaný (MA)'!$W72</f>
        <v>0</v>
      </c>
      <c r="O72" s="90">
        <f>'Model aktualizovaný (MA)'!O72*'Model aktualizovaný (MA)'!$W72</f>
        <v>0</v>
      </c>
      <c r="P72" s="90">
        <f>'Model aktualizovaný (MA)'!P72*'Model aktualizovaný (MA)'!$W72</f>
        <v>0</v>
      </c>
      <c r="Q72" s="90">
        <f>'Model aktualizovaný (MA)'!Q72*'Model aktualizovaný (MA)'!$W72</f>
        <v>0</v>
      </c>
      <c r="R72" s="90">
        <f>'Model aktualizovaný (MA)'!R72*'Model aktualizovaný (MA)'!$W72</f>
        <v>0</v>
      </c>
      <c r="S72" s="93">
        <f>'Model aktualizovaný (MA)'!S72*'Model aktualizovaný (MA)'!$W72</f>
        <v>0</v>
      </c>
      <c r="T72" s="92">
        <f t="shared" si="33"/>
        <v>0</v>
      </c>
      <c r="U72" s="105">
        <f t="shared" si="34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'Model aktualizovaný (MA)'!E73*'Model aktualizovaný (MA)'!$W73</f>
        <v>0</v>
      </c>
      <c r="F73" s="90">
        <f>'Model aktualizovaný (MA)'!F73*'Model aktualizovaný (MA)'!$W73</f>
        <v>0</v>
      </c>
      <c r="G73" s="90">
        <f>'Model aktualizovaný (MA)'!G73*'Model aktualizovaný (MA)'!$W73</f>
        <v>0</v>
      </c>
      <c r="H73" s="90">
        <f>'Model aktualizovaný (MA)'!H73*'Model aktualizovaný (MA)'!$W73</f>
        <v>0</v>
      </c>
      <c r="I73" s="90">
        <f>'Model aktualizovaný (MA)'!I73*'Model aktualizovaný (MA)'!$W73</f>
        <v>0</v>
      </c>
      <c r="J73" s="90">
        <f>'Model aktualizovaný (MA)'!J73*'Model aktualizovaný (MA)'!$W73</f>
        <v>0</v>
      </c>
      <c r="K73" s="90">
        <f>'Model aktualizovaný (MA)'!K73*'Model aktualizovaný (MA)'!$W73</f>
        <v>0</v>
      </c>
      <c r="L73" s="90">
        <f>'Model aktualizovaný (MA)'!L73*'Model aktualizovaný (MA)'!$W73</f>
        <v>0</v>
      </c>
      <c r="M73" s="90">
        <f>'Model aktualizovaný (MA)'!M73*'Model aktualizovaný (MA)'!$W73</f>
        <v>0</v>
      </c>
      <c r="N73" s="90">
        <f>'Model aktualizovaný (MA)'!N73*'Model aktualizovaný (MA)'!$W73</f>
        <v>0</v>
      </c>
      <c r="O73" s="90">
        <f>'Model aktualizovaný (MA)'!O73*'Model aktualizovaný (MA)'!$W73</f>
        <v>0</v>
      </c>
      <c r="P73" s="90">
        <f>'Model aktualizovaný (MA)'!P73*'Model aktualizovaný (MA)'!$W73</f>
        <v>0</v>
      </c>
      <c r="Q73" s="90">
        <f>'Model aktualizovaný (MA)'!Q73*'Model aktualizovaný (MA)'!$W73</f>
        <v>0</v>
      </c>
      <c r="R73" s="90">
        <f>'Model aktualizovaný (MA)'!R73*'Model aktualizovaný (MA)'!$W73</f>
        <v>0</v>
      </c>
      <c r="S73" s="93">
        <f>'Model aktualizovaný (MA)'!S73*'Model aktualizovaný (MA)'!$W73</f>
        <v>0</v>
      </c>
      <c r="T73" s="92">
        <f t="shared" si="33"/>
        <v>0</v>
      </c>
      <c r="U73" s="105">
        <f t="shared" si="34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'Model aktualizovaný (MA)'!E74*'Model aktualizovaný (MA)'!$W74</f>
        <v>0</v>
      </c>
      <c r="F74" s="90">
        <f>'Model aktualizovaný (MA)'!F74*'Model aktualizovaný (MA)'!$W74</f>
        <v>0</v>
      </c>
      <c r="G74" s="90">
        <f>'Model aktualizovaný (MA)'!G74*'Model aktualizovaný (MA)'!$W74</f>
        <v>0</v>
      </c>
      <c r="H74" s="90">
        <f>'Model aktualizovaný (MA)'!H74*'Model aktualizovaný (MA)'!$W74</f>
        <v>0</v>
      </c>
      <c r="I74" s="90">
        <f>'Model aktualizovaný (MA)'!I74*'Model aktualizovaný (MA)'!$W74</f>
        <v>0</v>
      </c>
      <c r="J74" s="90">
        <f>'Model aktualizovaný (MA)'!J74*'Model aktualizovaný (MA)'!$W74</f>
        <v>0</v>
      </c>
      <c r="K74" s="90">
        <f>'Model aktualizovaný (MA)'!K74*'Model aktualizovaný (MA)'!$W74</f>
        <v>0</v>
      </c>
      <c r="L74" s="90">
        <f>'Model aktualizovaný (MA)'!L74*'Model aktualizovaný (MA)'!$W74</f>
        <v>0</v>
      </c>
      <c r="M74" s="90">
        <f>'Model aktualizovaný (MA)'!M74*'Model aktualizovaný (MA)'!$W74</f>
        <v>0</v>
      </c>
      <c r="N74" s="90">
        <f>'Model aktualizovaný (MA)'!N74*'Model aktualizovaný (MA)'!$W74</f>
        <v>0</v>
      </c>
      <c r="O74" s="90">
        <f>'Model aktualizovaný (MA)'!O74*'Model aktualizovaný (MA)'!$W74</f>
        <v>0</v>
      </c>
      <c r="P74" s="90">
        <f>'Model aktualizovaný (MA)'!P74*'Model aktualizovaný (MA)'!$W74</f>
        <v>0</v>
      </c>
      <c r="Q74" s="90">
        <f>'Model aktualizovaný (MA)'!Q74*'Model aktualizovaný (MA)'!$W74</f>
        <v>0</v>
      </c>
      <c r="R74" s="90">
        <f>'Model aktualizovaný (MA)'!R74*'Model aktualizovaný (MA)'!$W74</f>
        <v>0</v>
      </c>
      <c r="S74" s="93">
        <f>'Model aktualizovaný (MA)'!S74*'Model aktualizovaný (MA)'!$W74</f>
        <v>0</v>
      </c>
      <c r="T74" s="92">
        <f t="shared" si="33"/>
        <v>0</v>
      </c>
      <c r="U74" s="105">
        <f t="shared" si="34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'Model aktualizovaný (MA)'!E75*'Model aktualizovaný (MA)'!$W75</f>
        <v>0</v>
      </c>
      <c r="F75" s="90">
        <f>'Model aktualizovaný (MA)'!F75*'Model aktualizovaný (MA)'!$W75</f>
        <v>0</v>
      </c>
      <c r="G75" s="90">
        <f>'Model aktualizovaný (MA)'!G75*'Model aktualizovaný (MA)'!$W75</f>
        <v>0</v>
      </c>
      <c r="H75" s="90">
        <f>'Model aktualizovaný (MA)'!H75*'Model aktualizovaný (MA)'!$W75</f>
        <v>0</v>
      </c>
      <c r="I75" s="90">
        <f>'Model aktualizovaný (MA)'!I75*'Model aktualizovaný (MA)'!$W75</f>
        <v>0</v>
      </c>
      <c r="J75" s="90">
        <f>'Model aktualizovaný (MA)'!J75*'Model aktualizovaný (MA)'!$W75</f>
        <v>0</v>
      </c>
      <c r="K75" s="90">
        <f>'Model aktualizovaný (MA)'!K75*'Model aktualizovaný (MA)'!$W75</f>
        <v>0</v>
      </c>
      <c r="L75" s="90">
        <f>'Model aktualizovaný (MA)'!L75*'Model aktualizovaný (MA)'!$W75</f>
        <v>0</v>
      </c>
      <c r="M75" s="90">
        <f>'Model aktualizovaný (MA)'!M75*'Model aktualizovaný (MA)'!$W75</f>
        <v>0</v>
      </c>
      <c r="N75" s="90">
        <f>'Model aktualizovaný (MA)'!N75*'Model aktualizovaný (MA)'!$W75</f>
        <v>0</v>
      </c>
      <c r="O75" s="90">
        <f>'Model aktualizovaný (MA)'!O75*'Model aktualizovaný (MA)'!$W75</f>
        <v>0</v>
      </c>
      <c r="P75" s="90">
        <f>'Model aktualizovaný (MA)'!P75*'Model aktualizovaný (MA)'!$W75</f>
        <v>0</v>
      </c>
      <c r="Q75" s="90">
        <f>'Model aktualizovaný (MA)'!Q75*'Model aktualizovaný (MA)'!$W75</f>
        <v>0</v>
      </c>
      <c r="R75" s="90">
        <f>'Model aktualizovaný (MA)'!R75*'Model aktualizovaný (MA)'!$W75</f>
        <v>0</v>
      </c>
      <c r="S75" s="93">
        <f>'Model aktualizovaný (MA)'!S75*'Model aktualizovaný (MA)'!$W75</f>
        <v>0</v>
      </c>
      <c r="T75" s="92">
        <f t="shared" si="33"/>
        <v>0</v>
      </c>
      <c r="U75" s="105">
        <f t="shared" si="34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'Model aktualizovaný (MA)'!E76*'Model aktualizovaný (MA)'!$W76</f>
        <v>0</v>
      </c>
      <c r="F76" s="90">
        <f>'Model aktualizovaný (MA)'!F76*'Model aktualizovaný (MA)'!$W76</f>
        <v>0</v>
      </c>
      <c r="G76" s="90">
        <f>'Model aktualizovaný (MA)'!G76*'Model aktualizovaný (MA)'!$W76</f>
        <v>0</v>
      </c>
      <c r="H76" s="90">
        <f>'Model aktualizovaný (MA)'!H76*'Model aktualizovaný (MA)'!$W76</f>
        <v>0</v>
      </c>
      <c r="I76" s="90">
        <f>'Model aktualizovaný (MA)'!I76*'Model aktualizovaný (MA)'!$W76</f>
        <v>0</v>
      </c>
      <c r="J76" s="90">
        <f>'Model aktualizovaný (MA)'!J76*'Model aktualizovaný (MA)'!$W76</f>
        <v>0</v>
      </c>
      <c r="K76" s="90">
        <f>'Model aktualizovaný (MA)'!K76*'Model aktualizovaný (MA)'!$W76</f>
        <v>0</v>
      </c>
      <c r="L76" s="90">
        <f>'Model aktualizovaný (MA)'!L76*'Model aktualizovaný (MA)'!$W76</f>
        <v>0</v>
      </c>
      <c r="M76" s="90">
        <f>'Model aktualizovaný (MA)'!M76*'Model aktualizovaný (MA)'!$W76</f>
        <v>0</v>
      </c>
      <c r="N76" s="90">
        <f>'Model aktualizovaný (MA)'!N76*'Model aktualizovaný (MA)'!$W76</f>
        <v>0</v>
      </c>
      <c r="O76" s="90">
        <f>'Model aktualizovaný (MA)'!O76*'Model aktualizovaný (MA)'!$W76</f>
        <v>0</v>
      </c>
      <c r="P76" s="90">
        <f>'Model aktualizovaný (MA)'!P76*'Model aktualizovaný (MA)'!$W76</f>
        <v>0</v>
      </c>
      <c r="Q76" s="90">
        <f>'Model aktualizovaný (MA)'!Q76*'Model aktualizovaný (MA)'!$W76</f>
        <v>0</v>
      </c>
      <c r="R76" s="90">
        <f>'Model aktualizovaný (MA)'!R76*'Model aktualizovaný (MA)'!$W76</f>
        <v>0</v>
      </c>
      <c r="S76" s="93">
        <f>'Model aktualizovaný (MA)'!S76*'Model aktualizovaný (MA)'!$W76</f>
        <v>0</v>
      </c>
      <c r="T76" s="92">
        <f t="shared" si="33"/>
        <v>0</v>
      </c>
      <c r="U76" s="105">
        <f t="shared" si="34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'Model aktualizovaný (MA)'!E77*'Model aktualizovaný (MA)'!$W77</f>
        <v>0</v>
      </c>
      <c r="F77" s="90">
        <f>'Model aktualizovaný (MA)'!F77*'Model aktualizovaný (MA)'!$W77</f>
        <v>0</v>
      </c>
      <c r="G77" s="90">
        <f>'Model aktualizovaný (MA)'!G77*'Model aktualizovaný (MA)'!$W77</f>
        <v>0</v>
      </c>
      <c r="H77" s="90">
        <f>'Model aktualizovaný (MA)'!H77*'Model aktualizovaný (MA)'!$W77</f>
        <v>0</v>
      </c>
      <c r="I77" s="90">
        <f>'Model aktualizovaný (MA)'!I77*'Model aktualizovaný (MA)'!$W77</f>
        <v>0</v>
      </c>
      <c r="J77" s="90">
        <f>'Model aktualizovaný (MA)'!J77*'Model aktualizovaný (MA)'!$W77</f>
        <v>0</v>
      </c>
      <c r="K77" s="90">
        <f>'Model aktualizovaný (MA)'!K77*'Model aktualizovaný (MA)'!$W77</f>
        <v>0</v>
      </c>
      <c r="L77" s="90">
        <f>'Model aktualizovaný (MA)'!L77*'Model aktualizovaný (MA)'!$W77</f>
        <v>0</v>
      </c>
      <c r="M77" s="90">
        <f>'Model aktualizovaný (MA)'!M77*'Model aktualizovaný (MA)'!$W77</f>
        <v>0</v>
      </c>
      <c r="N77" s="90">
        <f>'Model aktualizovaný (MA)'!N77*'Model aktualizovaný (MA)'!$W77</f>
        <v>0</v>
      </c>
      <c r="O77" s="90">
        <f>'Model aktualizovaný (MA)'!O77*'Model aktualizovaný (MA)'!$W77</f>
        <v>0</v>
      </c>
      <c r="P77" s="90">
        <f>'Model aktualizovaný (MA)'!P77*'Model aktualizovaný (MA)'!$W77</f>
        <v>0</v>
      </c>
      <c r="Q77" s="90">
        <f>'Model aktualizovaný (MA)'!Q77*'Model aktualizovaný (MA)'!$W77</f>
        <v>0</v>
      </c>
      <c r="R77" s="90">
        <f>'Model aktualizovaný (MA)'!R77*'Model aktualizovaný (MA)'!$W77</f>
        <v>0</v>
      </c>
      <c r="S77" s="93">
        <f>'Model aktualizovaný (MA)'!S77*'Model aktualizovaný (MA)'!$W77</f>
        <v>0</v>
      </c>
      <c r="T77" s="92">
        <f t="shared" si="33"/>
        <v>0</v>
      </c>
      <c r="U77" s="105">
        <f t="shared" si="34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'Model aktualizovaný (MA)'!E78*'Model aktualizovaný (MA)'!$W78</f>
        <v>0</v>
      </c>
      <c r="F78" s="90">
        <f>'Model aktualizovaný (MA)'!F78*'Model aktualizovaný (MA)'!$W78</f>
        <v>0</v>
      </c>
      <c r="G78" s="90">
        <f>'Model aktualizovaný (MA)'!G78*'Model aktualizovaný (MA)'!$W78</f>
        <v>0</v>
      </c>
      <c r="H78" s="90">
        <f>'Model aktualizovaný (MA)'!H78*'Model aktualizovaný (MA)'!$W78</f>
        <v>0</v>
      </c>
      <c r="I78" s="90">
        <f>'Model aktualizovaný (MA)'!I78*'Model aktualizovaný (MA)'!$W78</f>
        <v>0</v>
      </c>
      <c r="J78" s="90">
        <f>'Model aktualizovaný (MA)'!J78*'Model aktualizovaný (MA)'!$W78</f>
        <v>0</v>
      </c>
      <c r="K78" s="90">
        <f>'Model aktualizovaný (MA)'!K78*'Model aktualizovaný (MA)'!$W78</f>
        <v>0</v>
      </c>
      <c r="L78" s="90">
        <f>'Model aktualizovaný (MA)'!L78*'Model aktualizovaný (MA)'!$W78</f>
        <v>0</v>
      </c>
      <c r="M78" s="90">
        <f>'Model aktualizovaný (MA)'!M78*'Model aktualizovaný (MA)'!$W78</f>
        <v>0</v>
      </c>
      <c r="N78" s="90">
        <f>'Model aktualizovaný (MA)'!N78*'Model aktualizovaný (MA)'!$W78</f>
        <v>0</v>
      </c>
      <c r="O78" s="90">
        <f>'Model aktualizovaný (MA)'!O78*'Model aktualizovaný (MA)'!$W78</f>
        <v>0</v>
      </c>
      <c r="P78" s="90">
        <f>'Model aktualizovaný (MA)'!P78*'Model aktualizovaný (MA)'!$W78</f>
        <v>0</v>
      </c>
      <c r="Q78" s="90">
        <f>'Model aktualizovaný (MA)'!Q78*'Model aktualizovaný (MA)'!$W78</f>
        <v>0</v>
      </c>
      <c r="R78" s="90">
        <f>'Model aktualizovaný (MA)'!R78*'Model aktualizovaný (MA)'!$W78</f>
        <v>0</v>
      </c>
      <c r="S78" s="93">
        <f>'Model aktualizovaný (MA)'!S78*'Model aktualizovaný (MA)'!$W78</f>
        <v>0</v>
      </c>
      <c r="T78" s="92">
        <f t="shared" si="33"/>
        <v>0</v>
      </c>
      <c r="U78" s="105">
        <f t="shared" si="34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'Model aktualizovaný (MA)'!E79*'Model aktualizovaný (MA)'!$W79</f>
        <v>0</v>
      </c>
      <c r="F79" s="90">
        <f>'Model aktualizovaný (MA)'!F79*'Model aktualizovaný (MA)'!$W79</f>
        <v>0</v>
      </c>
      <c r="G79" s="90">
        <f>'Model aktualizovaný (MA)'!G79*'Model aktualizovaný (MA)'!$W79</f>
        <v>0</v>
      </c>
      <c r="H79" s="90">
        <f>'Model aktualizovaný (MA)'!H79*'Model aktualizovaný (MA)'!$W79</f>
        <v>0</v>
      </c>
      <c r="I79" s="90">
        <f>'Model aktualizovaný (MA)'!I79*'Model aktualizovaný (MA)'!$W79</f>
        <v>0</v>
      </c>
      <c r="J79" s="90">
        <f>'Model aktualizovaný (MA)'!J79*'Model aktualizovaný (MA)'!$W79</f>
        <v>0</v>
      </c>
      <c r="K79" s="90">
        <f>'Model aktualizovaný (MA)'!K79*'Model aktualizovaný (MA)'!$W79</f>
        <v>0</v>
      </c>
      <c r="L79" s="90">
        <f>'Model aktualizovaný (MA)'!L79*'Model aktualizovaný (MA)'!$W79</f>
        <v>0</v>
      </c>
      <c r="M79" s="90">
        <f>'Model aktualizovaný (MA)'!M79*'Model aktualizovaný (MA)'!$W79</f>
        <v>0</v>
      </c>
      <c r="N79" s="90">
        <f>'Model aktualizovaný (MA)'!N79*'Model aktualizovaný (MA)'!$W79</f>
        <v>0</v>
      </c>
      <c r="O79" s="90">
        <f>'Model aktualizovaný (MA)'!O79*'Model aktualizovaný (MA)'!$W79</f>
        <v>0</v>
      </c>
      <c r="P79" s="90">
        <f>'Model aktualizovaný (MA)'!P79*'Model aktualizovaný (MA)'!$W79</f>
        <v>0</v>
      </c>
      <c r="Q79" s="90">
        <f>'Model aktualizovaný (MA)'!Q79*'Model aktualizovaný (MA)'!$W79</f>
        <v>0</v>
      </c>
      <c r="R79" s="90">
        <f>'Model aktualizovaný (MA)'!R79*'Model aktualizovaný (MA)'!$W79</f>
        <v>0</v>
      </c>
      <c r="S79" s="93">
        <f>'Model aktualizovaný (MA)'!S79*'Model aktualizovaný (MA)'!$W79</f>
        <v>0</v>
      </c>
      <c r="T79" s="92">
        <f t="shared" si="33"/>
        <v>0</v>
      </c>
      <c r="U79" s="105">
        <f t="shared" si="34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'Model aktualizovaný (MA)'!E80*'Model aktualizovaný (MA)'!$W80</f>
        <v>0</v>
      </c>
      <c r="F80" s="90">
        <f>'Model aktualizovaný (MA)'!F80*'Model aktualizovaný (MA)'!$W80</f>
        <v>0</v>
      </c>
      <c r="G80" s="90">
        <f>'Model aktualizovaný (MA)'!G80*'Model aktualizovaný (MA)'!$W80</f>
        <v>0</v>
      </c>
      <c r="H80" s="90">
        <f>'Model aktualizovaný (MA)'!H80*'Model aktualizovaný (MA)'!$W80</f>
        <v>0</v>
      </c>
      <c r="I80" s="90">
        <f>'Model aktualizovaný (MA)'!I80*'Model aktualizovaný (MA)'!$W80</f>
        <v>0</v>
      </c>
      <c r="J80" s="90">
        <f>'Model aktualizovaný (MA)'!J80*'Model aktualizovaný (MA)'!$W80</f>
        <v>0</v>
      </c>
      <c r="K80" s="90">
        <f>'Model aktualizovaný (MA)'!K80*'Model aktualizovaný (MA)'!$W80</f>
        <v>0</v>
      </c>
      <c r="L80" s="90">
        <f>'Model aktualizovaný (MA)'!L80*'Model aktualizovaný (MA)'!$W80</f>
        <v>0</v>
      </c>
      <c r="M80" s="90">
        <f>'Model aktualizovaný (MA)'!M80*'Model aktualizovaný (MA)'!$W80</f>
        <v>0</v>
      </c>
      <c r="N80" s="90">
        <f>'Model aktualizovaný (MA)'!N80*'Model aktualizovaný (MA)'!$W80</f>
        <v>0</v>
      </c>
      <c r="O80" s="90">
        <f>'Model aktualizovaný (MA)'!O80*'Model aktualizovaný (MA)'!$W80</f>
        <v>0</v>
      </c>
      <c r="P80" s="90">
        <f>'Model aktualizovaný (MA)'!P80*'Model aktualizovaný (MA)'!$W80</f>
        <v>0</v>
      </c>
      <c r="Q80" s="90">
        <f>'Model aktualizovaný (MA)'!Q80*'Model aktualizovaný (MA)'!$W80</f>
        <v>0</v>
      </c>
      <c r="R80" s="90">
        <f>'Model aktualizovaný (MA)'!R80*'Model aktualizovaný (MA)'!$W80</f>
        <v>0</v>
      </c>
      <c r="S80" s="93">
        <f>'Model aktualizovaný (MA)'!S80*'Model aktualizovaný (MA)'!$W80</f>
        <v>0</v>
      </c>
      <c r="T80" s="92">
        <f t="shared" si="33"/>
        <v>0</v>
      </c>
      <c r="U80" s="105">
        <f t="shared" si="34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'Model aktualizovaný (MA)'!E81*'Model aktualizovaný (MA)'!$W81</f>
        <v>0</v>
      </c>
      <c r="F81" s="90">
        <f>'Model aktualizovaný (MA)'!F81*'Model aktualizovaný (MA)'!$W81</f>
        <v>0</v>
      </c>
      <c r="G81" s="90">
        <f>'Model aktualizovaný (MA)'!G81*'Model aktualizovaný (MA)'!$W81</f>
        <v>0</v>
      </c>
      <c r="H81" s="90">
        <f>'Model aktualizovaný (MA)'!H81*'Model aktualizovaný (MA)'!$W81</f>
        <v>0</v>
      </c>
      <c r="I81" s="90">
        <f>'Model aktualizovaný (MA)'!I81*'Model aktualizovaný (MA)'!$W81</f>
        <v>0</v>
      </c>
      <c r="J81" s="90">
        <f>'Model aktualizovaný (MA)'!J81*'Model aktualizovaný (MA)'!$W81</f>
        <v>0</v>
      </c>
      <c r="K81" s="90">
        <f>'Model aktualizovaný (MA)'!K81*'Model aktualizovaný (MA)'!$W81</f>
        <v>0</v>
      </c>
      <c r="L81" s="90">
        <f>'Model aktualizovaný (MA)'!L81*'Model aktualizovaný (MA)'!$W81</f>
        <v>0</v>
      </c>
      <c r="M81" s="90">
        <f>'Model aktualizovaný (MA)'!M81*'Model aktualizovaný (MA)'!$W81</f>
        <v>0</v>
      </c>
      <c r="N81" s="90">
        <f>'Model aktualizovaný (MA)'!N81*'Model aktualizovaný (MA)'!$W81</f>
        <v>0</v>
      </c>
      <c r="O81" s="90">
        <f>'Model aktualizovaný (MA)'!O81*'Model aktualizovaný (MA)'!$W81</f>
        <v>0</v>
      </c>
      <c r="P81" s="90">
        <f>'Model aktualizovaný (MA)'!P81*'Model aktualizovaný (MA)'!$W81</f>
        <v>0</v>
      </c>
      <c r="Q81" s="90">
        <f>'Model aktualizovaný (MA)'!Q81*'Model aktualizovaný (MA)'!$W81</f>
        <v>0</v>
      </c>
      <c r="R81" s="90">
        <f>'Model aktualizovaný (MA)'!R81*'Model aktualizovaný (MA)'!$W81</f>
        <v>0</v>
      </c>
      <c r="S81" s="93">
        <f>'Model aktualizovaný (MA)'!S81*'Model aktualizovaný (MA)'!$W81</f>
        <v>0</v>
      </c>
      <c r="T81" s="92">
        <f t="shared" si="33"/>
        <v>0</v>
      </c>
      <c r="U81" s="105">
        <f t="shared" si="34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'Model aktualizovaný (MA)'!E82*'Model aktualizovaný (MA)'!$W82</f>
        <v>0</v>
      </c>
      <c r="F82" s="90">
        <f>'Model aktualizovaný (MA)'!F82*'Model aktualizovaný (MA)'!$W82</f>
        <v>0</v>
      </c>
      <c r="G82" s="90">
        <f>'Model aktualizovaný (MA)'!G82*'Model aktualizovaný (MA)'!$W82</f>
        <v>0</v>
      </c>
      <c r="H82" s="90">
        <f>'Model aktualizovaný (MA)'!H82*'Model aktualizovaný (MA)'!$W82</f>
        <v>0</v>
      </c>
      <c r="I82" s="90">
        <f>'Model aktualizovaný (MA)'!I82*'Model aktualizovaný (MA)'!$W82</f>
        <v>0</v>
      </c>
      <c r="J82" s="90">
        <f>'Model aktualizovaný (MA)'!J82*'Model aktualizovaný (MA)'!$W82</f>
        <v>0</v>
      </c>
      <c r="K82" s="90">
        <f>'Model aktualizovaný (MA)'!K82*'Model aktualizovaný (MA)'!$W82</f>
        <v>0</v>
      </c>
      <c r="L82" s="90">
        <f>'Model aktualizovaný (MA)'!L82*'Model aktualizovaný (MA)'!$W82</f>
        <v>0</v>
      </c>
      <c r="M82" s="90">
        <f>'Model aktualizovaný (MA)'!M82*'Model aktualizovaný (MA)'!$W82</f>
        <v>0</v>
      </c>
      <c r="N82" s="90">
        <f>'Model aktualizovaný (MA)'!N82*'Model aktualizovaný (MA)'!$W82</f>
        <v>0</v>
      </c>
      <c r="O82" s="90">
        <f>'Model aktualizovaný (MA)'!O82*'Model aktualizovaný (MA)'!$W82</f>
        <v>0</v>
      </c>
      <c r="P82" s="90">
        <f>'Model aktualizovaný (MA)'!P82*'Model aktualizovaný (MA)'!$W82</f>
        <v>0</v>
      </c>
      <c r="Q82" s="90">
        <f>'Model aktualizovaný (MA)'!Q82*'Model aktualizovaný (MA)'!$W82</f>
        <v>0</v>
      </c>
      <c r="R82" s="90">
        <f>'Model aktualizovaný (MA)'!R82*'Model aktualizovaný (MA)'!$W82</f>
        <v>0</v>
      </c>
      <c r="S82" s="93">
        <f>'Model aktualizovaný (MA)'!S82*'Model aktualizovaný (MA)'!$W82</f>
        <v>0</v>
      </c>
      <c r="T82" s="92">
        <f t="shared" si="33"/>
        <v>0</v>
      </c>
      <c r="U82" s="105">
        <f t="shared" si="34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'Model aktualizovaný (MA)'!E83*'Model aktualizovaný (MA)'!$W83</f>
        <v>0</v>
      </c>
      <c r="F83" s="90">
        <f>'Model aktualizovaný (MA)'!F83*'Model aktualizovaný (MA)'!$W83</f>
        <v>0</v>
      </c>
      <c r="G83" s="90">
        <f>'Model aktualizovaný (MA)'!G83*'Model aktualizovaný (MA)'!$W83</f>
        <v>0</v>
      </c>
      <c r="H83" s="90">
        <f>'Model aktualizovaný (MA)'!H83*'Model aktualizovaný (MA)'!$W83</f>
        <v>0</v>
      </c>
      <c r="I83" s="90">
        <f>'Model aktualizovaný (MA)'!I83*'Model aktualizovaný (MA)'!$W83</f>
        <v>0</v>
      </c>
      <c r="J83" s="90">
        <f>'Model aktualizovaný (MA)'!J83*'Model aktualizovaný (MA)'!$W83</f>
        <v>0</v>
      </c>
      <c r="K83" s="90">
        <f>'Model aktualizovaný (MA)'!K83*'Model aktualizovaný (MA)'!$W83</f>
        <v>0</v>
      </c>
      <c r="L83" s="90">
        <f>'Model aktualizovaný (MA)'!L83*'Model aktualizovaný (MA)'!$W83</f>
        <v>0</v>
      </c>
      <c r="M83" s="90">
        <f>'Model aktualizovaný (MA)'!M83*'Model aktualizovaný (MA)'!$W83</f>
        <v>0</v>
      </c>
      <c r="N83" s="90">
        <f>'Model aktualizovaný (MA)'!N83*'Model aktualizovaný (MA)'!$W83</f>
        <v>0</v>
      </c>
      <c r="O83" s="90">
        <f>'Model aktualizovaný (MA)'!O83*'Model aktualizovaný (MA)'!$W83</f>
        <v>0</v>
      </c>
      <c r="P83" s="90">
        <f>'Model aktualizovaný (MA)'!P83*'Model aktualizovaný (MA)'!$W83</f>
        <v>0</v>
      </c>
      <c r="Q83" s="90">
        <f>'Model aktualizovaný (MA)'!Q83*'Model aktualizovaný (MA)'!$W83</f>
        <v>0</v>
      </c>
      <c r="R83" s="90">
        <f>'Model aktualizovaný (MA)'!R83*'Model aktualizovaný (MA)'!$W83</f>
        <v>0</v>
      </c>
      <c r="S83" s="93">
        <f>'Model aktualizovaný (MA)'!S83*'Model aktualizovaný (MA)'!$W83</f>
        <v>0</v>
      </c>
      <c r="T83" s="92">
        <f t="shared" si="33"/>
        <v>0</v>
      </c>
      <c r="U83" s="105">
        <f t="shared" si="34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'Model aktualizovaný (MA)'!E84*'Model aktualizovaný (MA)'!$W84</f>
        <v>0</v>
      </c>
      <c r="F84" s="90">
        <f>'Model aktualizovaný (MA)'!F84*'Model aktualizovaný (MA)'!$W84</f>
        <v>0</v>
      </c>
      <c r="G84" s="90">
        <f>'Model aktualizovaný (MA)'!G84*'Model aktualizovaný (MA)'!$W84</f>
        <v>0</v>
      </c>
      <c r="H84" s="90">
        <f>'Model aktualizovaný (MA)'!H84*'Model aktualizovaný (MA)'!$W84</f>
        <v>0</v>
      </c>
      <c r="I84" s="90">
        <f>'Model aktualizovaný (MA)'!I84*'Model aktualizovaný (MA)'!$W84</f>
        <v>0</v>
      </c>
      <c r="J84" s="90">
        <f>'Model aktualizovaný (MA)'!J84*'Model aktualizovaný (MA)'!$W84</f>
        <v>0</v>
      </c>
      <c r="K84" s="90">
        <f>'Model aktualizovaný (MA)'!K84*'Model aktualizovaný (MA)'!$W84</f>
        <v>0</v>
      </c>
      <c r="L84" s="90">
        <f>'Model aktualizovaný (MA)'!L84*'Model aktualizovaný (MA)'!$W84</f>
        <v>0</v>
      </c>
      <c r="M84" s="90">
        <f>'Model aktualizovaný (MA)'!M84*'Model aktualizovaný (MA)'!$W84</f>
        <v>0</v>
      </c>
      <c r="N84" s="90">
        <f>'Model aktualizovaný (MA)'!N84*'Model aktualizovaný (MA)'!$W84</f>
        <v>0</v>
      </c>
      <c r="O84" s="90">
        <f>'Model aktualizovaný (MA)'!O84*'Model aktualizovaný (MA)'!$W84</f>
        <v>0</v>
      </c>
      <c r="P84" s="90">
        <f>'Model aktualizovaný (MA)'!P84*'Model aktualizovaný (MA)'!$W84</f>
        <v>0</v>
      </c>
      <c r="Q84" s="90">
        <f>'Model aktualizovaný (MA)'!Q84*'Model aktualizovaný (MA)'!$W84</f>
        <v>0</v>
      </c>
      <c r="R84" s="90">
        <f>'Model aktualizovaný (MA)'!R84*'Model aktualizovaný (MA)'!$W84</f>
        <v>0</v>
      </c>
      <c r="S84" s="93">
        <f>'Model aktualizovaný (MA)'!S84*'Model aktualizovaný (MA)'!$W84</f>
        <v>0</v>
      </c>
      <c r="T84" s="92">
        <f t="shared" si="33"/>
        <v>0</v>
      </c>
      <c r="U84" s="105">
        <f t="shared" si="34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'Model aktualizovaný (MA)'!E85*'Model aktualizovaný (MA)'!$W85</f>
        <v>0</v>
      </c>
      <c r="F85" s="90">
        <f>'Model aktualizovaný (MA)'!F85*'Model aktualizovaný (MA)'!$W85</f>
        <v>0</v>
      </c>
      <c r="G85" s="90">
        <f>'Model aktualizovaný (MA)'!G85*'Model aktualizovaný (MA)'!$W85</f>
        <v>0</v>
      </c>
      <c r="H85" s="90">
        <f>'Model aktualizovaný (MA)'!H85*'Model aktualizovaný (MA)'!$W85</f>
        <v>0</v>
      </c>
      <c r="I85" s="90">
        <f>'Model aktualizovaný (MA)'!I85*'Model aktualizovaný (MA)'!$W85</f>
        <v>0</v>
      </c>
      <c r="J85" s="90">
        <f>'Model aktualizovaný (MA)'!J85*'Model aktualizovaný (MA)'!$W85</f>
        <v>0</v>
      </c>
      <c r="K85" s="90">
        <f>'Model aktualizovaný (MA)'!K85*'Model aktualizovaný (MA)'!$W85</f>
        <v>0</v>
      </c>
      <c r="L85" s="90">
        <f>'Model aktualizovaný (MA)'!L85*'Model aktualizovaný (MA)'!$W85</f>
        <v>0</v>
      </c>
      <c r="M85" s="90">
        <f>'Model aktualizovaný (MA)'!M85*'Model aktualizovaný (MA)'!$W85</f>
        <v>0</v>
      </c>
      <c r="N85" s="90">
        <f>'Model aktualizovaný (MA)'!N85*'Model aktualizovaný (MA)'!$W85</f>
        <v>0</v>
      </c>
      <c r="O85" s="90">
        <f>'Model aktualizovaný (MA)'!O85*'Model aktualizovaný (MA)'!$W85</f>
        <v>0</v>
      </c>
      <c r="P85" s="90">
        <f>'Model aktualizovaný (MA)'!P85*'Model aktualizovaný (MA)'!$W85</f>
        <v>0</v>
      </c>
      <c r="Q85" s="90">
        <f>'Model aktualizovaný (MA)'!Q85*'Model aktualizovaný (MA)'!$W85</f>
        <v>0</v>
      </c>
      <c r="R85" s="90">
        <f>'Model aktualizovaný (MA)'!R85*'Model aktualizovaný (MA)'!$W85</f>
        <v>0</v>
      </c>
      <c r="S85" s="93">
        <f>'Model aktualizovaný (MA)'!S85*'Model aktualizovaný (MA)'!$W85</f>
        <v>0</v>
      </c>
      <c r="T85" s="92">
        <f t="shared" si="33"/>
        <v>0</v>
      </c>
      <c r="U85" s="105">
        <f t="shared" si="34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'Model aktualizovaný (MA)'!E86*'Model aktualizovaný (MA)'!$W86</f>
        <v>0</v>
      </c>
      <c r="F86" s="90">
        <f>'Model aktualizovaný (MA)'!F86*'Model aktualizovaný (MA)'!$W86</f>
        <v>0</v>
      </c>
      <c r="G86" s="90">
        <f>'Model aktualizovaný (MA)'!G86*'Model aktualizovaný (MA)'!$W86</f>
        <v>0</v>
      </c>
      <c r="H86" s="90">
        <f>'Model aktualizovaný (MA)'!H86*'Model aktualizovaný (MA)'!$W86</f>
        <v>0</v>
      </c>
      <c r="I86" s="90">
        <f>'Model aktualizovaný (MA)'!I86*'Model aktualizovaný (MA)'!$W86</f>
        <v>0</v>
      </c>
      <c r="J86" s="90">
        <f>'Model aktualizovaný (MA)'!J86*'Model aktualizovaný (MA)'!$W86</f>
        <v>0</v>
      </c>
      <c r="K86" s="90">
        <f>'Model aktualizovaný (MA)'!K86*'Model aktualizovaný (MA)'!$W86</f>
        <v>0</v>
      </c>
      <c r="L86" s="90">
        <f>'Model aktualizovaný (MA)'!L86*'Model aktualizovaný (MA)'!$W86</f>
        <v>0</v>
      </c>
      <c r="M86" s="90">
        <f>'Model aktualizovaný (MA)'!M86*'Model aktualizovaný (MA)'!$W86</f>
        <v>0</v>
      </c>
      <c r="N86" s="90">
        <f>'Model aktualizovaný (MA)'!N86*'Model aktualizovaný (MA)'!$W86</f>
        <v>0</v>
      </c>
      <c r="O86" s="90">
        <f>'Model aktualizovaný (MA)'!O86*'Model aktualizovaný (MA)'!$W86</f>
        <v>0</v>
      </c>
      <c r="P86" s="90">
        <f>'Model aktualizovaný (MA)'!P86*'Model aktualizovaný (MA)'!$W86</f>
        <v>0</v>
      </c>
      <c r="Q86" s="90">
        <f>'Model aktualizovaný (MA)'!Q86*'Model aktualizovaný (MA)'!$W86</f>
        <v>0</v>
      </c>
      <c r="R86" s="90">
        <f>'Model aktualizovaný (MA)'!R86*'Model aktualizovaný (MA)'!$W86</f>
        <v>0</v>
      </c>
      <c r="S86" s="93">
        <f>'Model aktualizovaný (MA)'!S86*'Model aktualizovaný (MA)'!$W86</f>
        <v>0</v>
      </c>
      <c r="T86" s="92">
        <f t="shared" si="33"/>
        <v>0</v>
      </c>
      <c r="U86" s="105">
        <f t="shared" si="34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'Model aktualizovaný (MA)'!E87*'Model aktualizovaný (MA)'!$W87</f>
        <v>0</v>
      </c>
      <c r="F87" s="90">
        <f>'Model aktualizovaný (MA)'!F87*'Model aktualizovaný (MA)'!$W87</f>
        <v>0</v>
      </c>
      <c r="G87" s="90">
        <f>'Model aktualizovaný (MA)'!G87*'Model aktualizovaný (MA)'!$W87</f>
        <v>0</v>
      </c>
      <c r="H87" s="90">
        <f>'Model aktualizovaný (MA)'!H87*'Model aktualizovaný (MA)'!$W87</f>
        <v>0</v>
      </c>
      <c r="I87" s="90">
        <f>'Model aktualizovaný (MA)'!I87*'Model aktualizovaný (MA)'!$W87</f>
        <v>0</v>
      </c>
      <c r="J87" s="90">
        <f>'Model aktualizovaný (MA)'!J87*'Model aktualizovaný (MA)'!$W87</f>
        <v>0</v>
      </c>
      <c r="K87" s="90">
        <f>'Model aktualizovaný (MA)'!K87*'Model aktualizovaný (MA)'!$W87</f>
        <v>0</v>
      </c>
      <c r="L87" s="90">
        <f>'Model aktualizovaný (MA)'!L87*'Model aktualizovaný (MA)'!$W87</f>
        <v>0</v>
      </c>
      <c r="M87" s="90">
        <f>'Model aktualizovaný (MA)'!M87*'Model aktualizovaný (MA)'!$W87</f>
        <v>0</v>
      </c>
      <c r="N87" s="90">
        <f>'Model aktualizovaný (MA)'!N87*'Model aktualizovaný (MA)'!$W87</f>
        <v>0</v>
      </c>
      <c r="O87" s="90">
        <f>'Model aktualizovaný (MA)'!O87*'Model aktualizovaný (MA)'!$W87</f>
        <v>0</v>
      </c>
      <c r="P87" s="90">
        <f>'Model aktualizovaný (MA)'!P87*'Model aktualizovaný (MA)'!$W87</f>
        <v>0</v>
      </c>
      <c r="Q87" s="90">
        <f>'Model aktualizovaný (MA)'!Q87*'Model aktualizovaný (MA)'!$W87</f>
        <v>0</v>
      </c>
      <c r="R87" s="90">
        <f>'Model aktualizovaný (MA)'!R87*'Model aktualizovaný (MA)'!$W87</f>
        <v>0</v>
      </c>
      <c r="S87" s="93">
        <f>'Model aktualizovaný (MA)'!S87*'Model aktualizovaný (MA)'!$W87</f>
        <v>0</v>
      </c>
      <c r="T87" s="92">
        <f t="shared" si="33"/>
        <v>0</v>
      </c>
      <c r="U87" s="105">
        <f t="shared" si="34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'Model aktualizovaný (MA)'!E88*'Model aktualizovaný (MA)'!$W88</f>
        <v>0</v>
      </c>
      <c r="F88" s="90">
        <f>'Model aktualizovaný (MA)'!F88*'Model aktualizovaný (MA)'!$W88</f>
        <v>0</v>
      </c>
      <c r="G88" s="90">
        <f>'Model aktualizovaný (MA)'!G88*'Model aktualizovaný (MA)'!$W88</f>
        <v>0</v>
      </c>
      <c r="H88" s="90">
        <f>'Model aktualizovaný (MA)'!H88*'Model aktualizovaný (MA)'!$W88</f>
        <v>0</v>
      </c>
      <c r="I88" s="90">
        <f>'Model aktualizovaný (MA)'!I88*'Model aktualizovaný (MA)'!$W88</f>
        <v>0</v>
      </c>
      <c r="J88" s="90">
        <f>'Model aktualizovaný (MA)'!J88*'Model aktualizovaný (MA)'!$W88</f>
        <v>0</v>
      </c>
      <c r="K88" s="90">
        <f>'Model aktualizovaný (MA)'!K88*'Model aktualizovaný (MA)'!$W88</f>
        <v>0</v>
      </c>
      <c r="L88" s="90">
        <f>'Model aktualizovaný (MA)'!L88*'Model aktualizovaný (MA)'!$W88</f>
        <v>0</v>
      </c>
      <c r="M88" s="90">
        <f>'Model aktualizovaný (MA)'!M88*'Model aktualizovaný (MA)'!$W88</f>
        <v>0</v>
      </c>
      <c r="N88" s="90">
        <f>'Model aktualizovaný (MA)'!N88*'Model aktualizovaný (MA)'!$W88</f>
        <v>0</v>
      </c>
      <c r="O88" s="90">
        <f>'Model aktualizovaný (MA)'!O88*'Model aktualizovaný (MA)'!$W88</f>
        <v>0</v>
      </c>
      <c r="P88" s="90">
        <f>'Model aktualizovaný (MA)'!P88*'Model aktualizovaný (MA)'!$W88</f>
        <v>0</v>
      </c>
      <c r="Q88" s="90">
        <f>'Model aktualizovaný (MA)'!Q88*'Model aktualizovaný (MA)'!$W88</f>
        <v>0</v>
      </c>
      <c r="R88" s="90">
        <f>'Model aktualizovaný (MA)'!R88*'Model aktualizovaný (MA)'!$W88</f>
        <v>0</v>
      </c>
      <c r="S88" s="93">
        <f>'Model aktualizovaný (MA)'!S88*'Model aktualizovaný (MA)'!$W88</f>
        <v>0</v>
      </c>
      <c r="T88" s="92">
        <f t="shared" si="33"/>
        <v>0</v>
      </c>
      <c r="U88" s="105">
        <f t="shared" si="34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'Model aktualizovaný (MA)'!E89*'Model aktualizovaný (MA)'!$W89</f>
        <v>0</v>
      </c>
      <c r="F89" s="90">
        <f>'Model aktualizovaný (MA)'!F89*'Model aktualizovaný (MA)'!$W89</f>
        <v>0</v>
      </c>
      <c r="G89" s="90">
        <f>'Model aktualizovaný (MA)'!G89*'Model aktualizovaný (MA)'!$W89</f>
        <v>0</v>
      </c>
      <c r="H89" s="90">
        <f>'Model aktualizovaný (MA)'!H89*'Model aktualizovaný (MA)'!$W89</f>
        <v>0</v>
      </c>
      <c r="I89" s="90">
        <f>'Model aktualizovaný (MA)'!I89*'Model aktualizovaný (MA)'!$W89</f>
        <v>0</v>
      </c>
      <c r="J89" s="90">
        <f>'Model aktualizovaný (MA)'!J89*'Model aktualizovaný (MA)'!$W89</f>
        <v>0</v>
      </c>
      <c r="K89" s="90">
        <f>'Model aktualizovaný (MA)'!K89*'Model aktualizovaný (MA)'!$W89</f>
        <v>0</v>
      </c>
      <c r="L89" s="90">
        <f>'Model aktualizovaný (MA)'!L89*'Model aktualizovaný (MA)'!$W89</f>
        <v>0</v>
      </c>
      <c r="M89" s="90">
        <f>'Model aktualizovaný (MA)'!M89*'Model aktualizovaný (MA)'!$W89</f>
        <v>0</v>
      </c>
      <c r="N89" s="90">
        <f>'Model aktualizovaný (MA)'!N89*'Model aktualizovaný (MA)'!$W89</f>
        <v>0</v>
      </c>
      <c r="O89" s="90">
        <f>'Model aktualizovaný (MA)'!O89*'Model aktualizovaný (MA)'!$W89</f>
        <v>0</v>
      </c>
      <c r="P89" s="90">
        <f>'Model aktualizovaný (MA)'!P89*'Model aktualizovaný (MA)'!$W89</f>
        <v>0</v>
      </c>
      <c r="Q89" s="90">
        <f>'Model aktualizovaný (MA)'!Q89*'Model aktualizovaný (MA)'!$W89</f>
        <v>0</v>
      </c>
      <c r="R89" s="90">
        <f>'Model aktualizovaný (MA)'!R89*'Model aktualizovaný (MA)'!$W89</f>
        <v>0</v>
      </c>
      <c r="S89" s="93">
        <f>'Model aktualizovaný (MA)'!S89*'Model aktualizovaný (MA)'!$W89</f>
        <v>0</v>
      </c>
      <c r="T89" s="92">
        <f t="shared" si="33"/>
        <v>0</v>
      </c>
      <c r="U89" s="105">
        <f t="shared" si="34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'Model aktualizovaný (MA)'!E90*'Model aktualizovaný (MA)'!$W90</f>
        <v>0</v>
      </c>
      <c r="F90" s="90">
        <f>'Model aktualizovaný (MA)'!F90*'Model aktualizovaný (MA)'!$W90</f>
        <v>0</v>
      </c>
      <c r="G90" s="90">
        <f>'Model aktualizovaný (MA)'!G90*'Model aktualizovaný (MA)'!$W90</f>
        <v>0</v>
      </c>
      <c r="H90" s="90">
        <f>'Model aktualizovaný (MA)'!H90*'Model aktualizovaný (MA)'!$W90</f>
        <v>0</v>
      </c>
      <c r="I90" s="90">
        <f>'Model aktualizovaný (MA)'!I90*'Model aktualizovaný (MA)'!$W90</f>
        <v>0</v>
      </c>
      <c r="J90" s="90">
        <f>'Model aktualizovaný (MA)'!J90*'Model aktualizovaný (MA)'!$W90</f>
        <v>0</v>
      </c>
      <c r="K90" s="90">
        <f>'Model aktualizovaný (MA)'!K90*'Model aktualizovaný (MA)'!$W90</f>
        <v>0</v>
      </c>
      <c r="L90" s="90">
        <f>'Model aktualizovaný (MA)'!L90*'Model aktualizovaný (MA)'!$W90</f>
        <v>0</v>
      </c>
      <c r="M90" s="90">
        <f>'Model aktualizovaný (MA)'!M90*'Model aktualizovaný (MA)'!$W90</f>
        <v>0</v>
      </c>
      <c r="N90" s="90">
        <f>'Model aktualizovaný (MA)'!N90*'Model aktualizovaný (MA)'!$W90</f>
        <v>0</v>
      </c>
      <c r="O90" s="90">
        <f>'Model aktualizovaný (MA)'!O90*'Model aktualizovaný (MA)'!$W90</f>
        <v>0</v>
      </c>
      <c r="P90" s="90">
        <f>'Model aktualizovaný (MA)'!P90*'Model aktualizovaný (MA)'!$W90</f>
        <v>0</v>
      </c>
      <c r="Q90" s="90">
        <f>'Model aktualizovaný (MA)'!Q90*'Model aktualizovaný (MA)'!$W90</f>
        <v>0</v>
      </c>
      <c r="R90" s="90">
        <f>'Model aktualizovaný (MA)'!R90*'Model aktualizovaný (MA)'!$W90</f>
        <v>0</v>
      </c>
      <c r="S90" s="93">
        <f>'Model aktualizovaný (MA)'!S90*'Model aktualizovaný (MA)'!$W90</f>
        <v>0</v>
      </c>
      <c r="T90" s="92">
        <f t="shared" si="33"/>
        <v>0</v>
      </c>
      <c r="U90" s="105">
        <f t="shared" si="34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'Model aktualizovaný (MA)'!E91*'Model aktualizovaný (MA)'!$W91</f>
        <v>0</v>
      </c>
      <c r="F91" s="90">
        <f>'Model aktualizovaný (MA)'!F91*'Model aktualizovaný (MA)'!$W91</f>
        <v>0</v>
      </c>
      <c r="G91" s="90">
        <f>'Model aktualizovaný (MA)'!G91*'Model aktualizovaný (MA)'!$W91</f>
        <v>0</v>
      </c>
      <c r="H91" s="90">
        <f>'Model aktualizovaný (MA)'!H91*'Model aktualizovaný (MA)'!$W91</f>
        <v>0</v>
      </c>
      <c r="I91" s="90">
        <f>'Model aktualizovaný (MA)'!I91*'Model aktualizovaný (MA)'!$W91</f>
        <v>0</v>
      </c>
      <c r="J91" s="90">
        <f>'Model aktualizovaný (MA)'!J91*'Model aktualizovaný (MA)'!$W91</f>
        <v>0</v>
      </c>
      <c r="K91" s="90">
        <f>'Model aktualizovaný (MA)'!K91*'Model aktualizovaný (MA)'!$W91</f>
        <v>0</v>
      </c>
      <c r="L91" s="90">
        <f>'Model aktualizovaný (MA)'!L91*'Model aktualizovaný (MA)'!$W91</f>
        <v>0</v>
      </c>
      <c r="M91" s="90">
        <f>'Model aktualizovaný (MA)'!M91*'Model aktualizovaný (MA)'!$W91</f>
        <v>0</v>
      </c>
      <c r="N91" s="90">
        <f>'Model aktualizovaný (MA)'!N91*'Model aktualizovaný (MA)'!$W91</f>
        <v>0</v>
      </c>
      <c r="O91" s="90">
        <f>'Model aktualizovaný (MA)'!O91*'Model aktualizovaný (MA)'!$W91</f>
        <v>0</v>
      </c>
      <c r="P91" s="90">
        <f>'Model aktualizovaný (MA)'!P91*'Model aktualizovaný (MA)'!$W91</f>
        <v>0</v>
      </c>
      <c r="Q91" s="90">
        <f>'Model aktualizovaný (MA)'!Q91*'Model aktualizovaný (MA)'!$W91</f>
        <v>0</v>
      </c>
      <c r="R91" s="90">
        <f>'Model aktualizovaný (MA)'!R91*'Model aktualizovaný (MA)'!$W91</f>
        <v>0</v>
      </c>
      <c r="S91" s="93">
        <f>'Model aktualizovaný (MA)'!S91*'Model aktualizovaný (MA)'!$W91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100</v>
      </c>
      <c r="C92" s="9"/>
      <c r="D92" s="164" t="s">
        <v>104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102</v>
      </c>
      <c r="C94" s="9"/>
      <c r="D94" s="164" t="s">
        <v>105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5.75" thickBot="1" x14ac:dyDescent="0.3"/>
    <row r="96" spans="1:21" x14ac:dyDescent="0.25">
      <c r="A96" s="27" t="s">
        <v>99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'Model aktualizovaný (MA)'!E98*'Model aktualizovaný (MA)'!$W98</f>
        <v>0</v>
      </c>
      <c r="F98" s="83">
        <f>'Model aktualizovaný (MA)'!F98*'Model aktualizovaný (MA)'!$W98</f>
        <v>0</v>
      </c>
      <c r="G98" s="83">
        <f>'Model aktualizovaný (MA)'!G98*'Model aktualizovaný (MA)'!$W98</f>
        <v>0</v>
      </c>
      <c r="H98" s="83">
        <f>'Model aktualizovaný (MA)'!H98*'Model aktualizovaný (MA)'!$W98</f>
        <v>0</v>
      </c>
      <c r="I98" s="83">
        <f>'Model aktualizovaný (MA)'!I98*'Model aktualizovaný (MA)'!$W98</f>
        <v>0</v>
      </c>
      <c r="J98" s="83">
        <f>'Model aktualizovaný (MA)'!J98*'Model aktualizovaný (MA)'!$W98</f>
        <v>0</v>
      </c>
      <c r="K98" s="83">
        <f>'Model aktualizovaný (MA)'!K98*'Model aktualizovaný (MA)'!$W98</f>
        <v>0</v>
      </c>
      <c r="L98" s="83">
        <f>'Model aktualizovaný (MA)'!L98*'Model aktualizovaný (MA)'!$W98</f>
        <v>0</v>
      </c>
      <c r="M98" s="83">
        <f>'Model aktualizovaný (MA)'!M98*'Model aktualizovaný (MA)'!$W98</f>
        <v>0</v>
      </c>
      <c r="N98" s="83">
        <f>'Model aktualizovaný (MA)'!N98*'Model aktualizovaný (MA)'!$W98</f>
        <v>0</v>
      </c>
      <c r="O98" s="83">
        <f>'Model aktualizovaný (MA)'!O98*'Model aktualizovaný (MA)'!$W98</f>
        <v>0</v>
      </c>
      <c r="P98" s="83">
        <f>'Model aktualizovaný (MA)'!P98*'Model aktualizovaný (MA)'!$W98</f>
        <v>0</v>
      </c>
      <c r="Q98" s="83">
        <f>'Model aktualizovaný (MA)'!Q98*'Model aktualizovaný (MA)'!$W98</f>
        <v>0</v>
      </c>
      <c r="R98" s="83">
        <f>'Model aktualizovaný (MA)'!R98*'Model aktualizovaný (MA)'!$W98</f>
        <v>0</v>
      </c>
      <c r="S98" s="91">
        <f>'Model aktualizovaný (MA)'!S98*'Model aktualizovaný (MA)'!$W98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'Model aktualizovaný (MA)'!E99*'Model aktualizovaný (MA)'!$W99</f>
        <v>0</v>
      </c>
      <c r="F99" s="90">
        <f>'Model aktualizovaný (MA)'!F99*'Model aktualizovaný (MA)'!$W99</f>
        <v>0</v>
      </c>
      <c r="G99" s="90">
        <f>'Model aktualizovaný (MA)'!G99*'Model aktualizovaný (MA)'!$W99</f>
        <v>0</v>
      </c>
      <c r="H99" s="90">
        <f>'Model aktualizovaný (MA)'!H99*'Model aktualizovaný (MA)'!$W99</f>
        <v>0</v>
      </c>
      <c r="I99" s="90">
        <f>'Model aktualizovaný (MA)'!I99*'Model aktualizovaný (MA)'!$W99</f>
        <v>0</v>
      </c>
      <c r="J99" s="90">
        <f>'Model aktualizovaný (MA)'!J99*'Model aktualizovaný (MA)'!$W99</f>
        <v>0</v>
      </c>
      <c r="K99" s="90">
        <f>'Model aktualizovaný (MA)'!K99*'Model aktualizovaný (MA)'!$W99</f>
        <v>0</v>
      </c>
      <c r="L99" s="90">
        <f>'Model aktualizovaný (MA)'!L99*'Model aktualizovaný (MA)'!$W99</f>
        <v>0</v>
      </c>
      <c r="M99" s="90">
        <f>'Model aktualizovaný (MA)'!M99*'Model aktualizovaný (MA)'!$W99</f>
        <v>0</v>
      </c>
      <c r="N99" s="90">
        <f>'Model aktualizovaný (MA)'!N99*'Model aktualizovaný (MA)'!$W99</f>
        <v>0</v>
      </c>
      <c r="O99" s="90">
        <f>'Model aktualizovaný (MA)'!O99*'Model aktualizovaný (MA)'!$W99</f>
        <v>0</v>
      </c>
      <c r="P99" s="90">
        <f>'Model aktualizovaný (MA)'!P99*'Model aktualizovaný (MA)'!$W99</f>
        <v>0</v>
      </c>
      <c r="Q99" s="90">
        <f>'Model aktualizovaný (MA)'!Q99*'Model aktualizovaný (MA)'!$W99</f>
        <v>0</v>
      </c>
      <c r="R99" s="90">
        <f>'Model aktualizovaný (MA)'!R99*'Model aktualizovaný (MA)'!$W99</f>
        <v>0</v>
      </c>
      <c r="S99" s="93">
        <f>'Model aktualizovaný (MA)'!S99*'Model aktualizovaný (MA)'!$W99</f>
        <v>0</v>
      </c>
      <c r="T99" s="92">
        <f t="shared" si="37"/>
        <v>0</v>
      </c>
      <c r="U99" s="105">
        <f t="shared" si="38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'Model aktualizovaný (MA)'!E100*'Model aktualizovaný (MA)'!$W100</f>
        <v>0</v>
      </c>
      <c r="F100" s="90">
        <f>'Model aktualizovaný (MA)'!F100*'Model aktualizovaný (MA)'!$W100</f>
        <v>0</v>
      </c>
      <c r="G100" s="90">
        <f>'Model aktualizovaný (MA)'!G100*'Model aktualizovaný (MA)'!$W100</f>
        <v>0</v>
      </c>
      <c r="H100" s="90">
        <f>'Model aktualizovaný (MA)'!H100*'Model aktualizovaný (MA)'!$W100</f>
        <v>0</v>
      </c>
      <c r="I100" s="90">
        <f>'Model aktualizovaný (MA)'!I100*'Model aktualizovaný (MA)'!$W100</f>
        <v>0</v>
      </c>
      <c r="J100" s="90">
        <f>'Model aktualizovaný (MA)'!J100*'Model aktualizovaný (MA)'!$W100</f>
        <v>0</v>
      </c>
      <c r="K100" s="90">
        <f>'Model aktualizovaný (MA)'!K100*'Model aktualizovaný (MA)'!$W100</f>
        <v>0</v>
      </c>
      <c r="L100" s="90">
        <f>'Model aktualizovaný (MA)'!L100*'Model aktualizovaný (MA)'!$W100</f>
        <v>0</v>
      </c>
      <c r="M100" s="90">
        <f>'Model aktualizovaný (MA)'!M100*'Model aktualizovaný (MA)'!$W100</f>
        <v>0</v>
      </c>
      <c r="N100" s="90">
        <f>'Model aktualizovaný (MA)'!N100*'Model aktualizovaný (MA)'!$W100</f>
        <v>0</v>
      </c>
      <c r="O100" s="90">
        <f>'Model aktualizovaný (MA)'!O100*'Model aktualizovaný (MA)'!$W100</f>
        <v>0</v>
      </c>
      <c r="P100" s="90">
        <f>'Model aktualizovaný (MA)'!P100*'Model aktualizovaný (MA)'!$W100</f>
        <v>0</v>
      </c>
      <c r="Q100" s="90">
        <f>'Model aktualizovaný (MA)'!Q100*'Model aktualizovaný (MA)'!$W100</f>
        <v>0</v>
      </c>
      <c r="R100" s="90">
        <f>'Model aktualizovaný (MA)'!R100*'Model aktualizovaný (MA)'!$W100</f>
        <v>0</v>
      </c>
      <c r="S100" s="93">
        <f>'Model aktualizovaný (MA)'!S100*'Model aktualizovaný (MA)'!$W100</f>
        <v>0</v>
      </c>
      <c r="T100" s="92">
        <f t="shared" si="37"/>
        <v>0</v>
      </c>
      <c r="U100" s="105">
        <f t="shared" si="38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'Model aktualizovaný (MA)'!E101*'Model aktualizovaný (MA)'!$W101</f>
        <v>0</v>
      </c>
      <c r="F101" s="90">
        <f>'Model aktualizovaný (MA)'!F101*'Model aktualizovaný (MA)'!$W101</f>
        <v>0</v>
      </c>
      <c r="G101" s="90">
        <f>'Model aktualizovaný (MA)'!G101*'Model aktualizovaný (MA)'!$W101</f>
        <v>0</v>
      </c>
      <c r="H101" s="90">
        <f>'Model aktualizovaný (MA)'!H101*'Model aktualizovaný (MA)'!$W101</f>
        <v>0</v>
      </c>
      <c r="I101" s="90">
        <f>'Model aktualizovaný (MA)'!I101*'Model aktualizovaný (MA)'!$W101</f>
        <v>0</v>
      </c>
      <c r="J101" s="90">
        <f>'Model aktualizovaný (MA)'!J101*'Model aktualizovaný (MA)'!$W101</f>
        <v>0</v>
      </c>
      <c r="K101" s="90">
        <f>'Model aktualizovaný (MA)'!K101*'Model aktualizovaný (MA)'!$W101</f>
        <v>0</v>
      </c>
      <c r="L101" s="90">
        <f>'Model aktualizovaný (MA)'!L101*'Model aktualizovaný (MA)'!$W101</f>
        <v>0</v>
      </c>
      <c r="M101" s="90">
        <f>'Model aktualizovaný (MA)'!M101*'Model aktualizovaný (MA)'!$W101</f>
        <v>0</v>
      </c>
      <c r="N101" s="90">
        <f>'Model aktualizovaný (MA)'!N101*'Model aktualizovaný (MA)'!$W101</f>
        <v>0</v>
      </c>
      <c r="O101" s="90">
        <f>'Model aktualizovaný (MA)'!O101*'Model aktualizovaný (MA)'!$W101</f>
        <v>0</v>
      </c>
      <c r="P101" s="90">
        <f>'Model aktualizovaný (MA)'!P101*'Model aktualizovaný (MA)'!$W101</f>
        <v>0</v>
      </c>
      <c r="Q101" s="90">
        <f>'Model aktualizovaný (MA)'!Q101*'Model aktualizovaný (MA)'!$W101</f>
        <v>0</v>
      </c>
      <c r="R101" s="90">
        <f>'Model aktualizovaný (MA)'!R101*'Model aktualizovaný (MA)'!$W101</f>
        <v>0</v>
      </c>
      <c r="S101" s="93">
        <f>'Model aktualizovaný (MA)'!S101*'Model aktualizovaný (MA)'!$W101</f>
        <v>0</v>
      </c>
      <c r="T101" s="92">
        <f t="shared" si="37"/>
        <v>0</v>
      </c>
      <c r="U101" s="105">
        <f t="shared" si="38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'Model aktualizovaný (MA)'!E102*'Model aktualizovaný (MA)'!$W102</f>
        <v>0</v>
      </c>
      <c r="F102" s="90">
        <f>'Model aktualizovaný (MA)'!F102*'Model aktualizovaný (MA)'!$W102</f>
        <v>0</v>
      </c>
      <c r="G102" s="90">
        <f>'Model aktualizovaný (MA)'!G102*'Model aktualizovaný (MA)'!$W102</f>
        <v>0</v>
      </c>
      <c r="H102" s="90">
        <f>'Model aktualizovaný (MA)'!H102*'Model aktualizovaný (MA)'!$W102</f>
        <v>0</v>
      </c>
      <c r="I102" s="90">
        <f>'Model aktualizovaný (MA)'!I102*'Model aktualizovaný (MA)'!$W102</f>
        <v>0</v>
      </c>
      <c r="J102" s="90">
        <f>'Model aktualizovaný (MA)'!J102*'Model aktualizovaný (MA)'!$W102</f>
        <v>0</v>
      </c>
      <c r="K102" s="90">
        <f>'Model aktualizovaný (MA)'!K102*'Model aktualizovaný (MA)'!$W102</f>
        <v>0</v>
      </c>
      <c r="L102" s="90">
        <f>'Model aktualizovaný (MA)'!L102*'Model aktualizovaný (MA)'!$W102</f>
        <v>0</v>
      </c>
      <c r="M102" s="90">
        <f>'Model aktualizovaný (MA)'!M102*'Model aktualizovaný (MA)'!$W102</f>
        <v>0</v>
      </c>
      <c r="N102" s="90">
        <f>'Model aktualizovaný (MA)'!N102*'Model aktualizovaný (MA)'!$W102</f>
        <v>0</v>
      </c>
      <c r="O102" s="90">
        <f>'Model aktualizovaný (MA)'!O102*'Model aktualizovaný (MA)'!$W102</f>
        <v>0</v>
      </c>
      <c r="P102" s="90">
        <f>'Model aktualizovaný (MA)'!P102*'Model aktualizovaný (MA)'!$W102</f>
        <v>0</v>
      </c>
      <c r="Q102" s="90">
        <f>'Model aktualizovaný (MA)'!Q102*'Model aktualizovaný (MA)'!$W102</f>
        <v>0</v>
      </c>
      <c r="R102" s="90">
        <f>'Model aktualizovaný (MA)'!R102*'Model aktualizovaný (MA)'!$W102</f>
        <v>0</v>
      </c>
      <c r="S102" s="93">
        <f>'Model aktualizovaný (MA)'!S102*'Model aktualizovaný (MA)'!$W102</f>
        <v>0</v>
      </c>
      <c r="T102" s="92">
        <f t="shared" si="37"/>
        <v>0</v>
      </c>
      <c r="U102" s="105">
        <f t="shared" si="38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'Model aktualizovaný (MA)'!E103*'Model aktualizovaný (MA)'!$W103</f>
        <v>0</v>
      </c>
      <c r="F103" s="90">
        <f>'Model aktualizovaný (MA)'!F103*'Model aktualizovaný (MA)'!$W103</f>
        <v>0</v>
      </c>
      <c r="G103" s="90">
        <f>'Model aktualizovaný (MA)'!G103*'Model aktualizovaný (MA)'!$W103</f>
        <v>0</v>
      </c>
      <c r="H103" s="90">
        <f>'Model aktualizovaný (MA)'!H103*'Model aktualizovaný (MA)'!$W103</f>
        <v>0</v>
      </c>
      <c r="I103" s="90">
        <f>'Model aktualizovaný (MA)'!I103*'Model aktualizovaný (MA)'!$W103</f>
        <v>0</v>
      </c>
      <c r="J103" s="90">
        <f>'Model aktualizovaný (MA)'!J103*'Model aktualizovaný (MA)'!$W103</f>
        <v>0</v>
      </c>
      <c r="K103" s="90">
        <f>'Model aktualizovaný (MA)'!K103*'Model aktualizovaný (MA)'!$W103</f>
        <v>0</v>
      </c>
      <c r="L103" s="90">
        <f>'Model aktualizovaný (MA)'!L103*'Model aktualizovaný (MA)'!$W103</f>
        <v>0</v>
      </c>
      <c r="M103" s="90">
        <f>'Model aktualizovaný (MA)'!M103*'Model aktualizovaný (MA)'!$W103</f>
        <v>0</v>
      </c>
      <c r="N103" s="90">
        <f>'Model aktualizovaný (MA)'!N103*'Model aktualizovaný (MA)'!$W103</f>
        <v>0</v>
      </c>
      <c r="O103" s="90">
        <f>'Model aktualizovaný (MA)'!O103*'Model aktualizovaný (MA)'!$W103</f>
        <v>0</v>
      </c>
      <c r="P103" s="90">
        <f>'Model aktualizovaný (MA)'!P103*'Model aktualizovaný (MA)'!$W103</f>
        <v>0</v>
      </c>
      <c r="Q103" s="90">
        <f>'Model aktualizovaný (MA)'!Q103*'Model aktualizovaný (MA)'!$W103</f>
        <v>0</v>
      </c>
      <c r="R103" s="90">
        <f>'Model aktualizovaný (MA)'!R103*'Model aktualizovaný (MA)'!$W103</f>
        <v>0</v>
      </c>
      <c r="S103" s="93">
        <f>'Model aktualizovaný (MA)'!S103*'Model aktualizovaný (MA)'!$W103</f>
        <v>0</v>
      </c>
      <c r="T103" s="92">
        <f t="shared" si="37"/>
        <v>0</v>
      </c>
      <c r="U103" s="105">
        <f t="shared" si="38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'Model aktualizovaný (MA)'!E104*'Model aktualizovaný (MA)'!$W104</f>
        <v>0</v>
      </c>
      <c r="F104" s="90">
        <f>'Model aktualizovaný (MA)'!F104*'Model aktualizovaný (MA)'!$W104</f>
        <v>0</v>
      </c>
      <c r="G104" s="90">
        <f>'Model aktualizovaný (MA)'!G104*'Model aktualizovaný (MA)'!$W104</f>
        <v>0</v>
      </c>
      <c r="H104" s="90">
        <f>'Model aktualizovaný (MA)'!H104*'Model aktualizovaný (MA)'!$W104</f>
        <v>0</v>
      </c>
      <c r="I104" s="90">
        <f>'Model aktualizovaný (MA)'!I104*'Model aktualizovaný (MA)'!$W104</f>
        <v>0</v>
      </c>
      <c r="J104" s="90">
        <f>'Model aktualizovaný (MA)'!J104*'Model aktualizovaný (MA)'!$W104</f>
        <v>0</v>
      </c>
      <c r="K104" s="90">
        <f>'Model aktualizovaný (MA)'!K104*'Model aktualizovaný (MA)'!$W104</f>
        <v>0</v>
      </c>
      <c r="L104" s="90">
        <f>'Model aktualizovaný (MA)'!L104*'Model aktualizovaný (MA)'!$W104</f>
        <v>0</v>
      </c>
      <c r="M104" s="90">
        <f>'Model aktualizovaný (MA)'!M104*'Model aktualizovaný (MA)'!$W104</f>
        <v>0</v>
      </c>
      <c r="N104" s="90">
        <f>'Model aktualizovaný (MA)'!N104*'Model aktualizovaný (MA)'!$W104</f>
        <v>0</v>
      </c>
      <c r="O104" s="90">
        <f>'Model aktualizovaný (MA)'!O104*'Model aktualizovaný (MA)'!$W104</f>
        <v>0</v>
      </c>
      <c r="P104" s="90">
        <f>'Model aktualizovaný (MA)'!P104*'Model aktualizovaný (MA)'!$W104</f>
        <v>0</v>
      </c>
      <c r="Q104" s="90">
        <f>'Model aktualizovaný (MA)'!Q104*'Model aktualizovaný (MA)'!$W104</f>
        <v>0</v>
      </c>
      <c r="R104" s="90">
        <f>'Model aktualizovaný (MA)'!R104*'Model aktualizovaný (MA)'!$W104</f>
        <v>0</v>
      </c>
      <c r="S104" s="93">
        <f>'Model aktualizovaný (MA)'!S104*'Model aktualizovaný (MA)'!$W104</f>
        <v>0</v>
      </c>
      <c r="T104" s="92">
        <f t="shared" si="37"/>
        <v>0</v>
      </c>
      <c r="U104" s="105">
        <f t="shared" si="38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'Model aktualizovaný (MA)'!E105*'Model aktualizovaný (MA)'!$W105</f>
        <v>0</v>
      </c>
      <c r="F105" s="90">
        <f>'Model aktualizovaný (MA)'!F105*'Model aktualizovaný (MA)'!$W105</f>
        <v>0</v>
      </c>
      <c r="G105" s="90">
        <f>'Model aktualizovaný (MA)'!G105*'Model aktualizovaný (MA)'!$W105</f>
        <v>0</v>
      </c>
      <c r="H105" s="90">
        <f>'Model aktualizovaný (MA)'!H105*'Model aktualizovaný (MA)'!$W105</f>
        <v>0</v>
      </c>
      <c r="I105" s="90">
        <f>'Model aktualizovaný (MA)'!I105*'Model aktualizovaný (MA)'!$W105</f>
        <v>0</v>
      </c>
      <c r="J105" s="90">
        <f>'Model aktualizovaný (MA)'!J105*'Model aktualizovaný (MA)'!$W105</f>
        <v>0</v>
      </c>
      <c r="K105" s="90">
        <f>'Model aktualizovaný (MA)'!K105*'Model aktualizovaný (MA)'!$W105</f>
        <v>0</v>
      </c>
      <c r="L105" s="90">
        <f>'Model aktualizovaný (MA)'!L105*'Model aktualizovaný (MA)'!$W105</f>
        <v>0</v>
      </c>
      <c r="M105" s="90">
        <f>'Model aktualizovaný (MA)'!M105*'Model aktualizovaný (MA)'!$W105</f>
        <v>0</v>
      </c>
      <c r="N105" s="90">
        <f>'Model aktualizovaný (MA)'!N105*'Model aktualizovaný (MA)'!$W105</f>
        <v>0</v>
      </c>
      <c r="O105" s="90">
        <f>'Model aktualizovaný (MA)'!O105*'Model aktualizovaný (MA)'!$W105</f>
        <v>0</v>
      </c>
      <c r="P105" s="90">
        <f>'Model aktualizovaný (MA)'!P105*'Model aktualizovaný (MA)'!$W105</f>
        <v>0</v>
      </c>
      <c r="Q105" s="90">
        <f>'Model aktualizovaný (MA)'!Q105*'Model aktualizovaný (MA)'!$W105</f>
        <v>0</v>
      </c>
      <c r="R105" s="90">
        <f>'Model aktualizovaný (MA)'!R105*'Model aktualizovaný (MA)'!$W105</f>
        <v>0</v>
      </c>
      <c r="S105" s="93">
        <f>'Model aktualizovaný (MA)'!S105*'Model aktualizovaný (MA)'!$W105</f>
        <v>0</v>
      </c>
      <c r="T105" s="92">
        <f t="shared" si="37"/>
        <v>0</v>
      </c>
      <c r="U105" s="105">
        <f t="shared" si="38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'Model aktualizovaný (MA)'!E106*'Model aktualizovaný (MA)'!$W106</f>
        <v>0</v>
      </c>
      <c r="F106" s="90">
        <f>'Model aktualizovaný (MA)'!F106*'Model aktualizovaný (MA)'!$W106</f>
        <v>0</v>
      </c>
      <c r="G106" s="90">
        <f>'Model aktualizovaný (MA)'!G106*'Model aktualizovaný (MA)'!$W106</f>
        <v>0</v>
      </c>
      <c r="H106" s="90">
        <f>'Model aktualizovaný (MA)'!H106*'Model aktualizovaný (MA)'!$W106</f>
        <v>0</v>
      </c>
      <c r="I106" s="90">
        <f>'Model aktualizovaný (MA)'!I106*'Model aktualizovaný (MA)'!$W106</f>
        <v>0</v>
      </c>
      <c r="J106" s="90">
        <f>'Model aktualizovaný (MA)'!J106*'Model aktualizovaný (MA)'!$W106</f>
        <v>0</v>
      </c>
      <c r="K106" s="90">
        <f>'Model aktualizovaný (MA)'!K106*'Model aktualizovaný (MA)'!$W106</f>
        <v>0</v>
      </c>
      <c r="L106" s="90">
        <f>'Model aktualizovaný (MA)'!L106*'Model aktualizovaný (MA)'!$W106</f>
        <v>0</v>
      </c>
      <c r="M106" s="90">
        <f>'Model aktualizovaný (MA)'!M106*'Model aktualizovaný (MA)'!$W106</f>
        <v>0</v>
      </c>
      <c r="N106" s="90">
        <f>'Model aktualizovaný (MA)'!N106*'Model aktualizovaný (MA)'!$W106</f>
        <v>0</v>
      </c>
      <c r="O106" s="90">
        <f>'Model aktualizovaný (MA)'!O106*'Model aktualizovaný (MA)'!$W106</f>
        <v>0</v>
      </c>
      <c r="P106" s="90">
        <f>'Model aktualizovaný (MA)'!P106*'Model aktualizovaný (MA)'!$W106</f>
        <v>0</v>
      </c>
      <c r="Q106" s="90">
        <f>'Model aktualizovaný (MA)'!Q106*'Model aktualizovaný (MA)'!$W106</f>
        <v>0</v>
      </c>
      <c r="R106" s="90">
        <f>'Model aktualizovaný (MA)'!R106*'Model aktualizovaný (MA)'!$W106</f>
        <v>0</v>
      </c>
      <c r="S106" s="93">
        <f>'Model aktualizovaný (MA)'!S106*'Model aktualizovaný (MA)'!$W106</f>
        <v>0</v>
      </c>
      <c r="T106" s="92">
        <f t="shared" si="37"/>
        <v>0</v>
      </c>
      <c r="U106" s="105">
        <f t="shared" si="38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'Model aktualizovaný (MA)'!E107*'Model aktualizovaný (MA)'!$W107</f>
        <v>0</v>
      </c>
      <c r="F107" s="90">
        <f>'Model aktualizovaný (MA)'!F107*'Model aktualizovaný (MA)'!$W107</f>
        <v>0</v>
      </c>
      <c r="G107" s="90">
        <f>'Model aktualizovaný (MA)'!G107*'Model aktualizovaný (MA)'!$W107</f>
        <v>0</v>
      </c>
      <c r="H107" s="90">
        <f>'Model aktualizovaný (MA)'!H107*'Model aktualizovaný (MA)'!$W107</f>
        <v>0</v>
      </c>
      <c r="I107" s="90">
        <f>'Model aktualizovaný (MA)'!I107*'Model aktualizovaný (MA)'!$W107</f>
        <v>0</v>
      </c>
      <c r="J107" s="90">
        <f>'Model aktualizovaný (MA)'!J107*'Model aktualizovaný (MA)'!$W107</f>
        <v>0</v>
      </c>
      <c r="K107" s="90">
        <f>'Model aktualizovaný (MA)'!K107*'Model aktualizovaný (MA)'!$W107</f>
        <v>0</v>
      </c>
      <c r="L107" s="90">
        <f>'Model aktualizovaný (MA)'!L107*'Model aktualizovaný (MA)'!$W107</f>
        <v>0</v>
      </c>
      <c r="M107" s="90">
        <f>'Model aktualizovaný (MA)'!M107*'Model aktualizovaný (MA)'!$W107</f>
        <v>0</v>
      </c>
      <c r="N107" s="90">
        <f>'Model aktualizovaný (MA)'!N107*'Model aktualizovaný (MA)'!$W107</f>
        <v>0</v>
      </c>
      <c r="O107" s="90">
        <f>'Model aktualizovaný (MA)'!O107*'Model aktualizovaný (MA)'!$W107</f>
        <v>0</v>
      </c>
      <c r="P107" s="90">
        <f>'Model aktualizovaný (MA)'!P107*'Model aktualizovaný (MA)'!$W107</f>
        <v>0</v>
      </c>
      <c r="Q107" s="90">
        <f>'Model aktualizovaný (MA)'!Q107*'Model aktualizovaný (MA)'!$W107</f>
        <v>0</v>
      </c>
      <c r="R107" s="90">
        <f>'Model aktualizovaný (MA)'!R107*'Model aktualizovaný (MA)'!$W107</f>
        <v>0</v>
      </c>
      <c r="S107" s="93">
        <f>'Model aktualizovaný (MA)'!S107*'Model aktualizovaný (MA)'!$W107</f>
        <v>0</v>
      </c>
      <c r="T107" s="92">
        <f t="shared" si="37"/>
        <v>0</v>
      </c>
      <c r="U107" s="105">
        <f t="shared" si="38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'Model aktualizovaný (MA)'!E108*'Model aktualizovaný (MA)'!$W108</f>
        <v>0</v>
      </c>
      <c r="F108" s="90">
        <f>'Model aktualizovaný (MA)'!F108*'Model aktualizovaný (MA)'!$W108</f>
        <v>0</v>
      </c>
      <c r="G108" s="90">
        <f>'Model aktualizovaný (MA)'!G108*'Model aktualizovaný (MA)'!$W108</f>
        <v>0</v>
      </c>
      <c r="H108" s="90">
        <f>'Model aktualizovaný (MA)'!H108*'Model aktualizovaný (MA)'!$W108</f>
        <v>0</v>
      </c>
      <c r="I108" s="90">
        <f>'Model aktualizovaný (MA)'!I108*'Model aktualizovaný (MA)'!$W108</f>
        <v>0</v>
      </c>
      <c r="J108" s="90">
        <f>'Model aktualizovaný (MA)'!J108*'Model aktualizovaný (MA)'!$W108</f>
        <v>0</v>
      </c>
      <c r="K108" s="90">
        <f>'Model aktualizovaný (MA)'!K108*'Model aktualizovaný (MA)'!$W108</f>
        <v>0</v>
      </c>
      <c r="L108" s="90">
        <f>'Model aktualizovaný (MA)'!L108*'Model aktualizovaný (MA)'!$W108</f>
        <v>0</v>
      </c>
      <c r="M108" s="90">
        <f>'Model aktualizovaný (MA)'!M108*'Model aktualizovaný (MA)'!$W108</f>
        <v>0</v>
      </c>
      <c r="N108" s="90">
        <f>'Model aktualizovaný (MA)'!N108*'Model aktualizovaný (MA)'!$W108</f>
        <v>0</v>
      </c>
      <c r="O108" s="90">
        <f>'Model aktualizovaný (MA)'!O108*'Model aktualizovaný (MA)'!$W108</f>
        <v>0</v>
      </c>
      <c r="P108" s="90">
        <f>'Model aktualizovaný (MA)'!P108*'Model aktualizovaný (MA)'!$W108</f>
        <v>0</v>
      </c>
      <c r="Q108" s="90">
        <f>'Model aktualizovaný (MA)'!Q108*'Model aktualizovaný (MA)'!$W108</f>
        <v>0</v>
      </c>
      <c r="R108" s="90">
        <f>'Model aktualizovaný (MA)'!R108*'Model aktualizovaný (MA)'!$W108</f>
        <v>0</v>
      </c>
      <c r="S108" s="93">
        <f>'Model aktualizovaný (MA)'!S108*'Model aktualizovaný (MA)'!$W108</f>
        <v>0</v>
      </c>
      <c r="T108" s="92">
        <f t="shared" si="37"/>
        <v>0</v>
      </c>
      <c r="U108" s="105">
        <f t="shared" si="38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'Model aktualizovaný (MA)'!E109*'Model aktualizovaný (MA)'!$W109</f>
        <v>0</v>
      </c>
      <c r="F109" s="90">
        <f>'Model aktualizovaný (MA)'!F109*'Model aktualizovaný (MA)'!$W109</f>
        <v>0</v>
      </c>
      <c r="G109" s="90">
        <f>'Model aktualizovaný (MA)'!G109*'Model aktualizovaný (MA)'!$W109</f>
        <v>0</v>
      </c>
      <c r="H109" s="90">
        <f>'Model aktualizovaný (MA)'!H109*'Model aktualizovaný (MA)'!$W109</f>
        <v>0</v>
      </c>
      <c r="I109" s="90">
        <f>'Model aktualizovaný (MA)'!I109*'Model aktualizovaný (MA)'!$W109</f>
        <v>0</v>
      </c>
      <c r="J109" s="90">
        <f>'Model aktualizovaný (MA)'!J109*'Model aktualizovaný (MA)'!$W109</f>
        <v>0</v>
      </c>
      <c r="K109" s="90">
        <f>'Model aktualizovaný (MA)'!K109*'Model aktualizovaný (MA)'!$W109</f>
        <v>0</v>
      </c>
      <c r="L109" s="90">
        <f>'Model aktualizovaný (MA)'!L109*'Model aktualizovaný (MA)'!$W109</f>
        <v>0</v>
      </c>
      <c r="M109" s="90">
        <f>'Model aktualizovaný (MA)'!M109*'Model aktualizovaný (MA)'!$W109</f>
        <v>0</v>
      </c>
      <c r="N109" s="90">
        <f>'Model aktualizovaný (MA)'!N109*'Model aktualizovaný (MA)'!$W109</f>
        <v>0</v>
      </c>
      <c r="O109" s="90">
        <f>'Model aktualizovaný (MA)'!O109*'Model aktualizovaný (MA)'!$W109</f>
        <v>0</v>
      </c>
      <c r="P109" s="90">
        <f>'Model aktualizovaný (MA)'!P109*'Model aktualizovaný (MA)'!$W109</f>
        <v>0</v>
      </c>
      <c r="Q109" s="90">
        <f>'Model aktualizovaný (MA)'!Q109*'Model aktualizovaný (MA)'!$W109</f>
        <v>0</v>
      </c>
      <c r="R109" s="90">
        <f>'Model aktualizovaný (MA)'!R109*'Model aktualizovaný (MA)'!$W109</f>
        <v>0</v>
      </c>
      <c r="S109" s="93">
        <f>'Model aktualizovaný (MA)'!S109*'Model aktualizovaný (MA)'!$W109</f>
        <v>0</v>
      </c>
      <c r="T109" s="92">
        <f t="shared" si="37"/>
        <v>0</v>
      </c>
      <c r="U109" s="105">
        <f t="shared" si="38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'Model aktualizovaný (MA)'!E110*'Model aktualizovaný (MA)'!$W110</f>
        <v>0</v>
      </c>
      <c r="F110" s="90">
        <f>'Model aktualizovaný (MA)'!F110*'Model aktualizovaný (MA)'!$W110</f>
        <v>0</v>
      </c>
      <c r="G110" s="90">
        <f>'Model aktualizovaný (MA)'!G110*'Model aktualizovaný (MA)'!$W110</f>
        <v>0</v>
      </c>
      <c r="H110" s="90">
        <f>'Model aktualizovaný (MA)'!H110*'Model aktualizovaný (MA)'!$W110</f>
        <v>0</v>
      </c>
      <c r="I110" s="90">
        <f>'Model aktualizovaný (MA)'!I110*'Model aktualizovaný (MA)'!$W110</f>
        <v>0</v>
      </c>
      <c r="J110" s="90">
        <f>'Model aktualizovaný (MA)'!J110*'Model aktualizovaný (MA)'!$W110</f>
        <v>0</v>
      </c>
      <c r="K110" s="90">
        <f>'Model aktualizovaný (MA)'!K110*'Model aktualizovaný (MA)'!$W110</f>
        <v>0</v>
      </c>
      <c r="L110" s="90">
        <f>'Model aktualizovaný (MA)'!L110*'Model aktualizovaný (MA)'!$W110</f>
        <v>0</v>
      </c>
      <c r="M110" s="90">
        <f>'Model aktualizovaný (MA)'!M110*'Model aktualizovaný (MA)'!$W110</f>
        <v>0</v>
      </c>
      <c r="N110" s="90">
        <f>'Model aktualizovaný (MA)'!N110*'Model aktualizovaný (MA)'!$W110</f>
        <v>0</v>
      </c>
      <c r="O110" s="90">
        <f>'Model aktualizovaný (MA)'!O110*'Model aktualizovaný (MA)'!$W110</f>
        <v>0</v>
      </c>
      <c r="P110" s="90">
        <f>'Model aktualizovaný (MA)'!P110*'Model aktualizovaný (MA)'!$W110</f>
        <v>0</v>
      </c>
      <c r="Q110" s="90">
        <f>'Model aktualizovaný (MA)'!Q110*'Model aktualizovaný (MA)'!$W110</f>
        <v>0</v>
      </c>
      <c r="R110" s="90">
        <f>'Model aktualizovaný (MA)'!R110*'Model aktualizovaný (MA)'!$W110</f>
        <v>0</v>
      </c>
      <c r="S110" s="93">
        <f>'Model aktualizovaný (MA)'!S110*'Model aktualizovaný (MA)'!$W110</f>
        <v>0</v>
      </c>
      <c r="T110" s="92">
        <f t="shared" si="37"/>
        <v>0</v>
      </c>
      <c r="U110" s="105">
        <f t="shared" si="38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'Model aktualizovaný (MA)'!E111*'Model aktualizovaný (MA)'!$W111</f>
        <v>0</v>
      </c>
      <c r="F111" s="90">
        <f>'Model aktualizovaný (MA)'!F111*'Model aktualizovaný (MA)'!$W111</f>
        <v>0</v>
      </c>
      <c r="G111" s="90">
        <f>'Model aktualizovaný (MA)'!G111*'Model aktualizovaný (MA)'!$W111</f>
        <v>0</v>
      </c>
      <c r="H111" s="90">
        <f>'Model aktualizovaný (MA)'!H111*'Model aktualizovaný (MA)'!$W111</f>
        <v>0</v>
      </c>
      <c r="I111" s="90">
        <f>'Model aktualizovaný (MA)'!I111*'Model aktualizovaný (MA)'!$W111</f>
        <v>0</v>
      </c>
      <c r="J111" s="90">
        <f>'Model aktualizovaný (MA)'!J111*'Model aktualizovaný (MA)'!$W111</f>
        <v>0</v>
      </c>
      <c r="K111" s="90">
        <f>'Model aktualizovaný (MA)'!K111*'Model aktualizovaný (MA)'!$W111</f>
        <v>0</v>
      </c>
      <c r="L111" s="90">
        <f>'Model aktualizovaný (MA)'!L111*'Model aktualizovaný (MA)'!$W111</f>
        <v>0</v>
      </c>
      <c r="M111" s="90">
        <f>'Model aktualizovaný (MA)'!M111*'Model aktualizovaný (MA)'!$W111</f>
        <v>0</v>
      </c>
      <c r="N111" s="90">
        <f>'Model aktualizovaný (MA)'!N111*'Model aktualizovaný (MA)'!$W111</f>
        <v>0</v>
      </c>
      <c r="O111" s="90">
        <f>'Model aktualizovaný (MA)'!O111*'Model aktualizovaný (MA)'!$W111</f>
        <v>0</v>
      </c>
      <c r="P111" s="90">
        <f>'Model aktualizovaný (MA)'!P111*'Model aktualizovaný (MA)'!$W111</f>
        <v>0</v>
      </c>
      <c r="Q111" s="90">
        <f>'Model aktualizovaný (MA)'!Q111*'Model aktualizovaný (MA)'!$W111</f>
        <v>0</v>
      </c>
      <c r="R111" s="90">
        <f>'Model aktualizovaný (MA)'!R111*'Model aktualizovaný (MA)'!$W111</f>
        <v>0</v>
      </c>
      <c r="S111" s="93">
        <f>'Model aktualizovaný (MA)'!S111*'Model aktualizovaný (MA)'!$W111</f>
        <v>0</v>
      </c>
      <c r="T111" s="92">
        <f t="shared" si="37"/>
        <v>0</v>
      </c>
      <c r="U111" s="105">
        <f t="shared" si="38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'Model aktualizovaný (MA)'!E112*'Model aktualizovaný (MA)'!$W112</f>
        <v>0</v>
      </c>
      <c r="F112" s="90">
        <f>'Model aktualizovaný (MA)'!F112*'Model aktualizovaný (MA)'!$W112</f>
        <v>0</v>
      </c>
      <c r="G112" s="90">
        <f>'Model aktualizovaný (MA)'!G112*'Model aktualizovaný (MA)'!$W112</f>
        <v>0</v>
      </c>
      <c r="H112" s="90">
        <f>'Model aktualizovaný (MA)'!H112*'Model aktualizovaný (MA)'!$W112</f>
        <v>0</v>
      </c>
      <c r="I112" s="90">
        <f>'Model aktualizovaný (MA)'!I112*'Model aktualizovaný (MA)'!$W112</f>
        <v>0</v>
      </c>
      <c r="J112" s="90">
        <f>'Model aktualizovaný (MA)'!J112*'Model aktualizovaný (MA)'!$W112</f>
        <v>0</v>
      </c>
      <c r="K112" s="90">
        <f>'Model aktualizovaný (MA)'!K112*'Model aktualizovaný (MA)'!$W112</f>
        <v>0</v>
      </c>
      <c r="L112" s="90">
        <f>'Model aktualizovaný (MA)'!L112*'Model aktualizovaný (MA)'!$W112</f>
        <v>0</v>
      </c>
      <c r="M112" s="90">
        <f>'Model aktualizovaný (MA)'!M112*'Model aktualizovaný (MA)'!$W112</f>
        <v>0</v>
      </c>
      <c r="N112" s="90">
        <f>'Model aktualizovaný (MA)'!N112*'Model aktualizovaný (MA)'!$W112</f>
        <v>0</v>
      </c>
      <c r="O112" s="90">
        <f>'Model aktualizovaný (MA)'!O112*'Model aktualizovaný (MA)'!$W112</f>
        <v>0</v>
      </c>
      <c r="P112" s="90">
        <f>'Model aktualizovaný (MA)'!P112*'Model aktualizovaný (MA)'!$W112</f>
        <v>0</v>
      </c>
      <c r="Q112" s="90">
        <f>'Model aktualizovaný (MA)'!Q112*'Model aktualizovaný (MA)'!$W112</f>
        <v>0</v>
      </c>
      <c r="R112" s="90">
        <f>'Model aktualizovaný (MA)'!R112*'Model aktualizovaný (MA)'!$W112</f>
        <v>0</v>
      </c>
      <c r="S112" s="93">
        <f>'Model aktualizovaný (MA)'!S112*'Model aktualizovaný (MA)'!$W112</f>
        <v>0</v>
      </c>
      <c r="T112" s="92">
        <f t="shared" si="37"/>
        <v>0</v>
      </c>
      <c r="U112" s="105">
        <f t="shared" si="38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'Model aktualizovaný (MA)'!E113*'Model aktualizovaný (MA)'!$W113</f>
        <v>0</v>
      </c>
      <c r="F113" s="90">
        <f>'Model aktualizovaný (MA)'!F113*'Model aktualizovaný (MA)'!$W113</f>
        <v>0</v>
      </c>
      <c r="G113" s="90">
        <f>'Model aktualizovaný (MA)'!G113*'Model aktualizovaný (MA)'!$W113</f>
        <v>0</v>
      </c>
      <c r="H113" s="90">
        <f>'Model aktualizovaný (MA)'!H113*'Model aktualizovaný (MA)'!$W113</f>
        <v>0</v>
      </c>
      <c r="I113" s="90">
        <f>'Model aktualizovaný (MA)'!I113*'Model aktualizovaný (MA)'!$W113</f>
        <v>0</v>
      </c>
      <c r="J113" s="90">
        <f>'Model aktualizovaný (MA)'!J113*'Model aktualizovaný (MA)'!$W113</f>
        <v>0</v>
      </c>
      <c r="K113" s="90">
        <f>'Model aktualizovaný (MA)'!K113*'Model aktualizovaný (MA)'!$W113</f>
        <v>0</v>
      </c>
      <c r="L113" s="90">
        <f>'Model aktualizovaný (MA)'!L113*'Model aktualizovaný (MA)'!$W113</f>
        <v>0</v>
      </c>
      <c r="M113" s="90">
        <f>'Model aktualizovaný (MA)'!M113*'Model aktualizovaný (MA)'!$W113</f>
        <v>0</v>
      </c>
      <c r="N113" s="90">
        <f>'Model aktualizovaný (MA)'!N113*'Model aktualizovaný (MA)'!$W113</f>
        <v>0</v>
      </c>
      <c r="O113" s="90">
        <f>'Model aktualizovaný (MA)'!O113*'Model aktualizovaný (MA)'!$W113</f>
        <v>0</v>
      </c>
      <c r="P113" s="90">
        <f>'Model aktualizovaný (MA)'!P113*'Model aktualizovaný (MA)'!$W113</f>
        <v>0</v>
      </c>
      <c r="Q113" s="90">
        <f>'Model aktualizovaný (MA)'!Q113*'Model aktualizovaný (MA)'!$W113</f>
        <v>0</v>
      </c>
      <c r="R113" s="90">
        <f>'Model aktualizovaný (MA)'!R113*'Model aktualizovaný (MA)'!$W113</f>
        <v>0</v>
      </c>
      <c r="S113" s="93">
        <f>'Model aktualizovaný (MA)'!S113*'Model aktualizovaný (MA)'!$W113</f>
        <v>0</v>
      </c>
      <c r="T113" s="92">
        <f t="shared" si="37"/>
        <v>0</v>
      </c>
      <c r="U113" s="105">
        <f t="shared" si="38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'Model aktualizovaný (MA)'!E114*'Model aktualizovaný (MA)'!$W114</f>
        <v>0</v>
      </c>
      <c r="F114" s="90">
        <f>'Model aktualizovaný (MA)'!F114*'Model aktualizovaný (MA)'!$W114</f>
        <v>0</v>
      </c>
      <c r="G114" s="90">
        <f>'Model aktualizovaný (MA)'!G114*'Model aktualizovaný (MA)'!$W114</f>
        <v>0</v>
      </c>
      <c r="H114" s="90">
        <f>'Model aktualizovaný (MA)'!H114*'Model aktualizovaný (MA)'!$W114</f>
        <v>0</v>
      </c>
      <c r="I114" s="90">
        <f>'Model aktualizovaný (MA)'!I114*'Model aktualizovaný (MA)'!$W114</f>
        <v>0</v>
      </c>
      <c r="J114" s="90">
        <f>'Model aktualizovaný (MA)'!J114*'Model aktualizovaný (MA)'!$W114</f>
        <v>0</v>
      </c>
      <c r="K114" s="90">
        <f>'Model aktualizovaný (MA)'!K114*'Model aktualizovaný (MA)'!$W114</f>
        <v>0</v>
      </c>
      <c r="L114" s="90">
        <f>'Model aktualizovaný (MA)'!L114*'Model aktualizovaný (MA)'!$W114</f>
        <v>0</v>
      </c>
      <c r="M114" s="90">
        <f>'Model aktualizovaný (MA)'!M114*'Model aktualizovaný (MA)'!$W114</f>
        <v>0</v>
      </c>
      <c r="N114" s="90">
        <f>'Model aktualizovaný (MA)'!N114*'Model aktualizovaný (MA)'!$W114</f>
        <v>0</v>
      </c>
      <c r="O114" s="90">
        <f>'Model aktualizovaný (MA)'!O114*'Model aktualizovaný (MA)'!$W114</f>
        <v>0</v>
      </c>
      <c r="P114" s="90">
        <f>'Model aktualizovaný (MA)'!P114*'Model aktualizovaný (MA)'!$W114</f>
        <v>0</v>
      </c>
      <c r="Q114" s="90">
        <f>'Model aktualizovaný (MA)'!Q114*'Model aktualizovaný (MA)'!$W114</f>
        <v>0</v>
      </c>
      <c r="R114" s="90">
        <f>'Model aktualizovaný (MA)'!R114*'Model aktualizovaný (MA)'!$W114</f>
        <v>0</v>
      </c>
      <c r="S114" s="93">
        <f>'Model aktualizovaný (MA)'!S114*'Model aktualizovaný (MA)'!$W114</f>
        <v>0</v>
      </c>
      <c r="T114" s="92">
        <f t="shared" si="37"/>
        <v>0</v>
      </c>
      <c r="U114" s="105">
        <f t="shared" si="38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'Model aktualizovaný (MA)'!E115*'Model aktualizovaný (MA)'!$W115</f>
        <v>0</v>
      </c>
      <c r="F115" s="90">
        <f>'Model aktualizovaný (MA)'!F115*'Model aktualizovaný (MA)'!$W115</f>
        <v>0</v>
      </c>
      <c r="G115" s="90">
        <f>'Model aktualizovaný (MA)'!G115*'Model aktualizovaný (MA)'!$W115</f>
        <v>0</v>
      </c>
      <c r="H115" s="90">
        <f>'Model aktualizovaný (MA)'!H115*'Model aktualizovaný (MA)'!$W115</f>
        <v>0</v>
      </c>
      <c r="I115" s="90">
        <f>'Model aktualizovaný (MA)'!I115*'Model aktualizovaný (MA)'!$W115</f>
        <v>0</v>
      </c>
      <c r="J115" s="90">
        <f>'Model aktualizovaný (MA)'!J115*'Model aktualizovaný (MA)'!$W115</f>
        <v>0</v>
      </c>
      <c r="K115" s="90">
        <f>'Model aktualizovaný (MA)'!K115*'Model aktualizovaný (MA)'!$W115</f>
        <v>0</v>
      </c>
      <c r="L115" s="90">
        <f>'Model aktualizovaný (MA)'!L115*'Model aktualizovaný (MA)'!$W115</f>
        <v>0</v>
      </c>
      <c r="M115" s="90">
        <f>'Model aktualizovaný (MA)'!M115*'Model aktualizovaný (MA)'!$W115</f>
        <v>0</v>
      </c>
      <c r="N115" s="90">
        <f>'Model aktualizovaný (MA)'!N115*'Model aktualizovaný (MA)'!$W115</f>
        <v>0</v>
      </c>
      <c r="O115" s="90">
        <f>'Model aktualizovaný (MA)'!O115*'Model aktualizovaný (MA)'!$W115</f>
        <v>0</v>
      </c>
      <c r="P115" s="90">
        <f>'Model aktualizovaný (MA)'!P115*'Model aktualizovaný (MA)'!$W115</f>
        <v>0</v>
      </c>
      <c r="Q115" s="90">
        <f>'Model aktualizovaný (MA)'!Q115*'Model aktualizovaný (MA)'!$W115</f>
        <v>0</v>
      </c>
      <c r="R115" s="90">
        <f>'Model aktualizovaný (MA)'!R115*'Model aktualizovaný (MA)'!$W115</f>
        <v>0</v>
      </c>
      <c r="S115" s="93">
        <f>'Model aktualizovaný (MA)'!S115*'Model aktualizovaný (MA)'!$W115</f>
        <v>0</v>
      </c>
      <c r="T115" s="92">
        <f t="shared" si="37"/>
        <v>0</v>
      </c>
      <c r="U115" s="105">
        <f t="shared" si="38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'Model aktualizovaný (MA)'!E116*'Model aktualizovaný (MA)'!$W116</f>
        <v>0</v>
      </c>
      <c r="F116" s="90">
        <f>'Model aktualizovaný (MA)'!F116*'Model aktualizovaný (MA)'!$W116</f>
        <v>0</v>
      </c>
      <c r="G116" s="90">
        <f>'Model aktualizovaný (MA)'!G116*'Model aktualizovaný (MA)'!$W116</f>
        <v>0</v>
      </c>
      <c r="H116" s="90">
        <f>'Model aktualizovaný (MA)'!H116*'Model aktualizovaný (MA)'!$W116</f>
        <v>0</v>
      </c>
      <c r="I116" s="90">
        <f>'Model aktualizovaný (MA)'!I116*'Model aktualizovaný (MA)'!$W116</f>
        <v>0</v>
      </c>
      <c r="J116" s="90">
        <f>'Model aktualizovaný (MA)'!J116*'Model aktualizovaný (MA)'!$W116</f>
        <v>0</v>
      </c>
      <c r="K116" s="90">
        <f>'Model aktualizovaný (MA)'!K116*'Model aktualizovaný (MA)'!$W116</f>
        <v>0</v>
      </c>
      <c r="L116" s="90">
        <f>'Model aktualizovaný (MA)'!L116*'Model aktualizovaný (MA)'!$W116</f>
        <v>0</v>
      </c>
      <c r="M116" s="90">
        <f>'Model aktualizovaný (MA)'!M116*'Model aktualizovaný (MA)'!$W116</f>
        <v>0</v>
      </c>
      <c r="N116" s="90">
        <f>'Model aktualizovaný (MA)'!N116*'Model aktualizovaný (MA)'!$W116</f>
        <v>0</v>
      </c>
      <c r="O116" s="90">
        <f>'Model aktualizovaný (MA)'!O116*'Model aktualizovaný (MA)'!$W116</f>
        <v>0</v>
      </c>
      <c r="P116" s="90">
        <f>'Model aktualizovaný (MA)'!P116*'Model aktualizovaný (MA)'!$W116</f>
        <v>0</v>
      </c>
      <c r="Q116" s="90">
        <f>'Model aktualizovaný (MA)'!Q116*'Model aktualizovaný (MA)'!$W116</f>
        <v>0</v>
      </c>
      <c r="R116" s="90">
        <f>'Model aktualizovaný (MA)'!R116*'Model aktualizovaný (MA)'!$W116</f>
        <v>0</v>
      </c>
      <c r="S116" s="93">
        <f>'Model aktualizovaný (MA)'!S116*'Model aktualizovaný (MA)'!$W116</f>
        <v>0</v>
      </c>
      <c r="T116" s="92">
        <f t="shared" si="37"/>
        <v>0</v>
      </c>
      <c r="U116" s="105">
        <f t="shared" si="38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'Model aktualizovaný (MA)'!E117*'Model aktualizovaný (MA)'!$W117</f>
        <v>0</v>
      </c>
      <c r="F117" s="90">
        <f>'Model aktualizovaný (MA)'!F117*'Model aktualizovaný (MA)'!$W117</f>
        <v>0</v>
      </c>
      <c r="G117" s="90">
        <f>'Model aktualizovaný (MA)'!G117*'Model aktualizovaný (MA)'!$W117</f>
        <v>0</v>
      </c>
      <c r="H117" s="90">
        <f>'Model aktualizovaný (MA)'!H117*'Model aktualizovaný (MA)'!$W117</f>
        <v>0</v>
      </c>
      <c r="I117" s="90">
        <f>'Model aktualizovaný (MA)'!I117*'Model aktualizovaný (MA)'!$W117</f>
        <v>0</v>
      </c>
      <c r="J117" s="90">
        <f>'Model aktualizovaný (MA)'!J117*'Model aktualizovaný (MA)'!$W117</f>
        <v>0</v>
      </c>
      <c r="K117" s="90">
        <f>'Model aktualizovaný (MA)'!K117*'Model aktualizovaný (MA)'!$W117</f>
        <v>0</v>
      </c>
      <c r="L117" s="90">
        <f>'Model aktualizovaný (MA)'!L117*'Model aktualizovaný (MA)'!$W117</f>
        <v>0</v>
      </c>
      <c r="M117" s="90">
        <f>'Model aktualizovaný (MA)'!M117*'Model aktualizovaný (MA)'!$W117</f>
        <v>0</v>
      </c>
      <c r="N117" s="90">
        <f>'Model aktualizovaný (MA)'!N117*'Model aktualizovaný (MA)'!$W117</f>
        <v>0</v>
      </c>
      <c r="O117" s="90">
        <f>'Model aktualizovaný (MA)'!O117*'Model aktualizovaný (MA)'!$W117</f>
        <v>0</v>
      </c>
      <c r="P117" s="90">
        <f>'Model aktualizovaný (MA)'!P117*'Model aktualizovaný (MA)'!$W117</f>
        <v>0</v>
      </c>
      <c r="Q117" s="90">
        <f>'Model aktualizovaný (MA)'!Q117*'Model aktualizovaný (MA)'!$W117</f>
        <v>0</v>
      </c>
      <c r="R117" s="90">
        <f>'Model aktualizovaný (MA)'!R117*'Model aktualizovaný (MA)'!$W117</f>
        <v>0</v>
      </c>
      <c r="S117" s="93">
        <f>'Model aktualizovaný (MA)'!S117*'Model aktualizovaný (MA)'!$W117</f>
        <v>0</v>
      </c>
      <c r="T117" s="92">
        <f t="shared" si="37"/>
        <v>0</v>
      </c>
      <c r="U117" s="105">
        <f t="shared" si="38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'Model aktualizovaný (MA)'!E118*'Model aktualizovaný (MA)'!$W118</f>
        <v>0</v>
      </c>
      <c r="F118" s="90">
        <f>'Model aktualizovaný (MA)'!F118*'Model aktualizovaný (MA)'!$W118</f>
        <v>0</v>
      </c>
      <c r="G118" s="90">
        <f>'Model aktualizovaný (MA)'!G118*'Model aktualizovaný (MA)'!$W118</f>
        <v>0</v>
      </c>
      <c r="H118" s="90">
        <f>'Model aktualizovaný (MA)'!H118*'Model aktualizovaný (MA)'!$W118</f>
        <v>0</v>
      </c>
      <c r="I118" s="90">
        <f>'Model aktualizovaný (MA)'!I118*'Model aktualizovaný (MA)'!$W118</f>
        <v>0</v>
      </c>
      <c r="J118" s="90">
        <f>'Model aktualizovaný (MA)'!J118*'Model aktualizovaný (MA)'!$W118</f>
        <v>0</v>
      </c>
      <c r="K118" s="90">
        <f>'Model aktualizovaný (MA)'!K118*'Model aktualizovaný (MA)'!$W118</f>
        <v>0</v>
      </c>
      <c r="L118" s="90">
        <f>'Model aktualizovaný (MA)'!L118*'Model aktualizovaný (MA)'!$W118</f>
        <v>0</v>
      </c>
      <c r="M118" s="90">
        <f>'Model aktualizovaný (MA)'!M118*'Model aktualizovaný (MA)'!$W118</f>
        <v>0</v>
      </c>
      <c r="N118" s="90">
        <f>'Model aktualizovaný (MA)'!N118*'Model aktualizovaný (MA)'!$W118</f>
        <v>0</v>
      </c>
      <c r="O118" s="90">
        <f>'Model aktualizovaný (MA)'!O118*'Model aktualizovaný (MA)'!$W118</f>
        <v>0</v>
      </c>
      <c r="P118" s="90">
        <f>'Model aktualizovaný (MA)'!P118*'Model aktualizovaný (MA)'!$W118</f>
        <v>0</v>
      </c>
      <c r="Q118" s="90">
        <f>'Model aktualizovaný (MA)'!Q118*'Model aktualizovaný (MA)'!$W118</f>
        <v>0</v>
      </c>
      <c r="R118" s="90">
        <f>'Model aktualizovaný (MA)'!R118*'Model aktualizovaný (MA)'!$W118</f>
        <v>0</v>
      </c>
      <c r="S118" s="93">
        <f>'Model aktualizovaný (MA)'!S118*'Model aktualizovaný (MA)'!$W118</f>
        <v>0</v>
      </c>
      <c r="T118" s="92">
        <f t="shared" si="37"/>
        <v>0</v>
      </c>
      <c r="U118" s="105">
        <f t="shared" si="38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'Model aktualizovaný (MA)'!E119*'Model aktualizovaný (MA)'!$W119</f>
        <v>0</v>
      </c>
      <c r="F119" s="90">
        <f>'Model aktualizovaný (MA)'!F119*'Model aktualizovaný (MA)'!$W119</f>
        <v>0</v>
      </c>
      <c r="G119" s="90">
        <f>'Model aktualizovaný (MA)'!G119*'Model aktualizovaný (MA)'!$W119</f>
        <v>0</v>
      </c>
      <c r="H119" s="90">
        <f>'Model aktualizovaný (MA)'!H119*'Model aktualizovaný (MA)'!$W119</f>
        <v>0</v>
      </c>
      <c r="I119" s="90">
        <f>'Model aktualizovaný (MA)'!I119*'Model aktualizovaný (MA)'!$W119</f>
        <v>0</v>
      </c>
      <c r="J119" s="90">
        <f>'Model aktualizovaný (MA)'!J119*'Model aktualizovaný (MA)'!$W119</f>
        <v>0</v>
      </c>
      <c r="K119" s="90">
        <f>'Model aktualizovaný (MA)'!K119*'Model aktualizovaný (MA)'!$W119</f>
        <v>0</v>
      </c>
      <c r="L119" s="90">
        <f>'Model aktualizovaný (MA)'!L119*'Model aktualizovaný (MA)'!$W119</f>
        <v>0</v>
      </c>
      <c r="M119" s="90">
        <f>'Model aktualizovaný (MA)'!M119*'Model aktualizovaný (MA)'!$W119</f>
        <v>0</v>
      </c>
      <c r="N119" s="90">
        <f>'Model aktualizovaný (MA)'!N119*'Model aktualizovaný (MA)'!$W119</f>
        <v>0</v>
      </c>
      <c r="O119" s="90">
        <f>'Model aktualizovaný (MA)'!O119*'Model aktualizovaný (MA)'!$W119</f>
        <v>0</v>
      </c>
      <c r="P119" s="90">
        <f>'Model aktualizovaný (MA)'!P119*'Model aktualizovaný (MA)'!$W119</f>
        <v>0</v>
      </c>
      <c r="Q119" s="90">
        <f>'Model aktualizovaný (MA)'!Q119*'Model aktualizovaný (MA)'!$W119</f>
        <v>0</v>
      </c>
      <c r="R119" s="90">
        <f>'Model aktualizovaný (MA)'!R119*'Model aktualizovaný (MA)'!$W119</f>
        <v>0</v>
      </c>
      <c r="S119" s="93">
        <f>'Model aktualizovaný (MA)'!S119*'Model aktualizovaný (MA)'!$W119</f>
        <v>0</v>
      </c>
      <c r="T119" s="92">
        <f t="shared" si="37"/>
        <v>0</v>
      </c>
      <c r="U119" s="105">
        <f t="shared" si="38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'Model aktualizovaný (MA)'!E120*'Model aktualizovaný (MA)'!$W120</f>
        <v>0</v>
      </c>
      <c r="F120" s="90">
        <f>'Model aktualizovaný (MA)'!F120*'Model aktualizovaný (MA)'!$W120</f>
        <v>0</v>
      </c>
      <c r="G120" s="90">
        <f>'Model aktualizovaný (MA)'!G120*'Model aktualizovaný (MA)'!$W120</f>
        <v>0</v>
      </c>
      <c r="H120" s="90">
        <f>'Model aktualizovaný (MA)'!H120*'Model aktualizovaný (MA)'!$W120</f>
        <v>0</v>
      </c>
      <c r="I120" s="90">
        <f>'Model aktualizovaný (MA)'!I120*'Model aktualizovaný (MA)'!$W120</f>
        <v>0</v>
      </c>
      <c r="J120" s="90">
        <f>'Model aktualizovaný (MA)'!J120*'Model aktualizovaný (MA)'!$W120</f>
        <v>0</v>
      </c>
      <c r="K120" s="90">
        <f>'Model aktualizovaný (MA)'!K120*'Model aktualizovaný (MA)'!$W120</f>
        <v>0</v>
      </c>
      <c r="L120" s="90">
        <f>'Model aktualizovaný (MA)'!L120*'Model aktualizovaný (MA)'!$W120</f>
        <v>0</v>
      </c>
      <c r="M120" s="90">
        <f>'Model aktualizovaný (MA)'!M120*'Model aktualizovaný (MA)'!$W120</f>
        <v>0</v>
      </c>
      <c r="N120" s="90">
        <f>'Model aktualizovaný (MA)'!N120*'Model aktualizovaný (MA)'!$W120</f>
        <v>0</v>
      </c>
      <c r="O120" s="90">
        <f>'Model aktualizovaný (MA)'!O120*'Model aktualizovaný (MA)'!$W120</f>
        <v>0</v>
      </c>
      <c r="P120" s="90">
        <f>'Model aktualizovaný (MA)'!P120*'Model aktualizovaný (MA)'!$W120</f>
        <v>0</v>
      </c>
      <c r="Q120" s="90">
        <f>'Model aktualizovaný (MA)'!Q120*'Model aktualizovaný (MA)'!$W120</f>
        <v>0</v>
      </c>
      <c r="R120" s="90">
        <f>'Model aktualizovaný (MA)'!R120*'Model aktualizovaný (MA)'!$W120</f>
        <v>0</v>
      </c>
      <c r="S120" s="93">
        <f>'Model aktualizovaný (MA)'!S120*'Model aktualizovaný (MA)'!$W120</f>
        <v>0</v>
      </c>
      <c r="T120" s="92">
        <f t="shared" si="37"/>
        <v>0</v>
      </c>
      <c r="U120" s="105">
        <f t="shared" si="38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'Model aktualizovaný (MA)'!E121*'Model aktualizovaný (MA)'!$W121</f>
        <v>0</v>
      </c>
      <c r="F121" s="90">
        <f>'Model aktualizovaný (MA)'!F121*'Model aktualizovaný (MA)'!$W121</f>
        <v>0</v>
      </c>
      <c r="G121" s="90">
        <f>'Model aktualizovaný (MA)'!G121*'Model aktualizovaný (MA)'!$W121</f>
        <v>0</v>
      </c>
      <c r="H121" s="90">
        <f>'Model aktualizovaný (MA)'!H121*'Model aktualizovaný (MA)'!$W121</f>
        <v>0</v>
      </c>
      <c r="I121" s="90">
        <f>'Model aktualizovaný (MA)'!I121*'Model aktualizovaný (MA)'!$W121</f>
        <v>0</v>
      </c>
      <c r="J121" s="90">
        <f>'Model aktualizovaný (MA)'!J121*'Model aktualizovaný (MA)'!$W121</f>
        <v>0</v>
      </c>
      <c r="K121" s="90">
        <f>'Model aktualizovaný (MA)'!K121*'Model aktualizovaný (MA)'!$W121</f>
        <v>0</v>
      </c>
      <c r="L121" s="90">
        <f>'Model aktualizovaný (MA)'!L121*'Model aktualizovaný (MA)'!$W121</f>
        <v>0</v>
      </c>
      <c r="M121" s="90">
        <f>'Model aktualizovaný (MA)'!M121*'Model aktualizovaný (MA)'!$W121</f>
        <v>0</v>
      </c>
      <c r="N121" s="90">
        <f>'Model aktualizovaný (MA)'!N121*'Model aktualizovaný (MA)'!$W121</f>
        <v>0</v>
      </c>
      <c r="O121" s="90">
        <f>'Model aktualizovaný (MA)'!O121*'Model aktualizovaný (MA)'!$W121</f>
        <v>0</v>
      </c>
      <c r="P121" s="90">
        <f>'Model aktualizovaný (MA)'!P121*'Model aktualizovaný (MA)'!$W121</f>
        <v>0</v>
      </c>
      <c r="Q121" s="90">
        <f>'Model aktualizovaný (MA)'!Q121*'Model aktualizovaný (MA)'!$W121</f>
        <v>0</v>
      </c>
      <c r="R121" s="90">
        <f>'Model aktualizovaný (MA)'!R121*'Model aktualizovaný (MA)'!$W121</f>
        <v>0</v>
      </c>
      <c r="S121" s="93">
        <f>'Model aktualizovaný (MA)'!S121*'Model aktualizovaný (MA)'!$W121</f>
        <v>0</v>
      </c>
      <c r="T121" s="92">
        <f t="shared" si="37"/>
        <v>0</v>
      </c>
      <c r="U121" s="105">
        <f t="shared" si="38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'Model aktualizovaný (MA)'!E122*'Model aktualizovaný (MA)'!$W122</f>
        <v>0</v>
      </c>
      <c r="F122" s="90">
        <f>'Model aktualizovaný (MA)'!F122*'Model aktualizovaný (MA)'!$W122</f>
        <v>0</v>
      </c>
      <c r="G122" s="90">
        <f>'Model aktualizovaný (MA)'!G122*'Model aktualizovaný (MA)'!$W122</f>
        <v>0</v>
      </c>
      <c r="H122" s="90">
        <f>'Model aktualizovaný (MA)'!H122*'Model aktualizovaný (MA)'!$W122</f>
        <v>0</v>
      </c>
      <c r="I122" s="90">
        <f>'Model aktualizovaný (MA)'!I122*'Model aktualizovaný (MA)'!$W122</f>
        <v>0</v>
      </c>
      <c r="J122" s="90">
        <f>'Model aktualizovaný (MA)'!J122*'Model aktualizovaný (MA)'!$W122</f>
        <v>0</v>
      </c>
      <c r="K122" s="90">
        <f>'Model aktualizovaný (MA)'!K122*'Model aktualizovaný (MA)'!$W122</f>
        <v>0</v>
      </c>
      <c r="L122" s="90">
        <f>'Model aktualizovaný (MA)'!L122*'Model aktualizovaný (MA)'!$W122</f>
        <v>0</v>
      </c>
      <c r="M122" s="90">
        <f>'Model aktualizovaný (MA)'!M122*'Model aktualizovaný (MA)'!$W122</f>
        <v>0</v>
      </c>
      <c r="N122" s="90">
        <f>'Model aktualizovaný (MA)'!N122*'Model aktualizovaný (MA)'!$W122</f>
        <v>0</v>
      </c>
      <c r="O122" s="90">
        <f>'Model aktualizovaný (MA)'!O122*'Model aktualizovaný (MA)'!$W122</f>
        <v>0</v>
      </c>
      <c r="P122" s="90">
        <f>'Model aktualizovaný (MA)'!P122*'Model aktualizovaný (MA)'!$W122</f>
        <v>0</v>
      </c>
      <c r="Q122" s="90">
        <f>'Model aktualizovaný (MA)'!Q122*'Model aktualizovaný (MA)'!$W122</f>
        <v>0</v>
      </c>
      <c r="R122" s="90">
        <f>'Model aktualizovaný (MA)'!R122*'Model aktualizovaný (MA)'!$W122</f>
        <v>0</v>
      </c>
      <c r="S122" s="93">
        <f>'Model aktualizovaný (MA)'!S122*'Model aktualizovaný (MA)'!$W122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100</v>
      </c>
      <c r="C123" s="9"/>
      <c r="D123" s="164" t="s">
        <v>104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102</v>
      </c>
      <c r="C125" s="9"/>
      <c r="D125" s="164" t="s">
        <v>105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  <row r="126" spans="1:21" x14ac:dyDescent="0.25"/>
    <row r="127" spans="1:21" x14ac:dyDescent="0.25"/>
    <row r="128" spans="1:21" x14ac:dyDescent="0.25"/>
    <row r="129" x14ac:dyDescent="0.25"/>
  </sheetData>
  <sheetProtection algorithmName="SHA-512" hashValue="Q9fWaL6jmmVFZexqMV9AdGYPZpC+6aVRWRHr0jVPgloFrSjXTu8PqHtk3ptZms4r2WJYgDu2lyv8JV0elFyeyQ==" saltValue="zhaC23GhveJxTcMFg1E/l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U125"/>
  <sheetViews>
    <sheetView showGridLines="0" zoomScaleNormal="100" workbookViewId="0">
      <pane xSplit="4" topLeftCell="I1" activePane="topRight" state="frozen"/>
      <selection activeCell="E1" sqref="E1:F1048576"/>
      <selection pane="topRight" activeCell="A33" sqref="A33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106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65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ht="15" x14ac:dyDescent="0.25">
      <c r="B9" s="6"/>
      <c r="C9" s="165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65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ht="15" x14ac:dyDescent="0.25">
      <c r="A12" s="5"/>
      <c r="B12" s="6"/>
      <c r="C12" s="165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ht="15" x14ac:dyDescent="0.25">
      <c r="A13" s="5"/>
      <c r="B13" s="6"/>
      <c r="C13" s="165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ht="15" x14ac:dyDescent="0.25">
      <c r="A14" s="5"/>
      <c r="B14" s="6"/>
      <c r="C14" s="165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65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ht="15" x14ac:dyDescent="0.25">
      <c r="A16" s="5"/>
      <c r="B16" s="6"/>
      <c r="C16" s="165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ht="15" x14ac:dyDescent="0.25">
      <c r="A17" s="5"/>
      <c r="B17" s="6"/>
      <c r="C17" s="165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ht="15" x14ac:dyDescent="0.25">
      <c r="A18" s="5"/>
      <c r="B18" s="6"/>
      <c r="C18" s="165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107</v>
      </c>
      <c r="C28" s="9"/>
      <c r="D28" s="164" t="s">
        <v>108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109</v>
      </c>
      <c r="C30" s="9"/>
      <c r="D30" s="164" t="s">
        <v>110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1" spans="1:21" ht="15" hidden="1" x14ac:dyDescent="0.25"/>
    <row r="32" spans="1:21" ht="15" hidden="1" x14ac:dyDescent="0.25"/>
    <row r="33" spans="1:21" ht="15.75" thickBot="1" x14ac:dyDescent="0.3"/>
    <row r="34" spans="1:21" ht="15" x14ac:dyDescent="0.25">
      <c r="A34" s="27" t="s">
        <v>106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(MA)'!$X36</f>
        <v>0</v>
      </c>
      <c r="F36" s="83">
        <f>'Model aktualizovaný (MA)'!F36*'Model aktualizovaný (MA)'!$X36</f>
        <v>0</v>
      </c>
      <c r="G36" s="83">
        <f>'Model aktualizovaný (MA)'!G36*'Model aktualizovaný (MA)'!$X36</f>
        <v>0</v>
      </c>
      <c r="H36" s="83">
        <f>'Model aktualizovaný (MA)'!H36*'Model aktualizovaný (MA)'!$X36</f>
        <v>0</v>
      </c>
      <c r="I36" s="83">
        <f>'Model aktualizovaný (MA)'!I36*'Model aktualizovaný (MA)'!$X36</f>
        <v>0</v>
      </c>
      <c r="J36" s="83">
        <f>'Model aktualizovaný (MA)'!J36*'Model aktualizovaný (MA)'!$X36</f>
        <v>0</v>
      </c>
      <c r="K36" s="83">
        <f>'Model aktualizovaný (MA)'!K36*'Model aktualizovaný (MA)'!$X36</f>
        <v>0</v>
      </c>
      <c r="L36" s="83">
        <f>'Model aktualizovaný (MA)'!L36*'Model aktualizovaný (MA)'!$X36</f>
        <v>0</v>
      </c>
      <c r="M36" s="83">
        <f>'Model aktualizovaný (MA)'!M36*'Model aktualizovaný (MA)'!$X36</f>
        <v>0</v>
      </c>
      <c r="N36" s="83">
        <f>'Model aktualizovaný (MA)'!N36*'Model aktualizovaný (MA)'!$X36</f>
        <v>0</v>
      </c>
      <c r="O36" s="83">
        <f>'Model aktualizovaný (MA)'!O36*'Model aktualizovaný (MA)'!$X36</f>
        <v>0</v>
      </c>
      <c r="P36" s="83">
        <f>'Model aktualizovaný (MA)'!P36*'Model aktualizovaný (MA)'!$X36</f>
        <v>0</v>
      </c>
      <c r="Q36" s="83">
        <f>'Model aktualizovaný (MA)'!Q36*'Model aktualizovaný (MA)'!$X36</f>
        <v>0</v>
      </c>
      <c r="R36" s="83">
        <f>'Model aktualizovaný (MA)'!R36*'Model aktualizovaný (MA)'!$X36</f>
        <v>0</v>
      </c>
      <c r="S36" s="83">
        <f>'Model aktualizovaný (MA)'!S36*'Model aktualizovaný (MA)'!$X36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ht="15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(MA)'!$X37</f>
        <v>0</v>
      </c>
      <c r="F37" s="90">
        <f>'Model aktualizovaný (MA)'!F37*'Model aktualizovaný (MA)'!$X37</f>
        <v>0</v>
      </c>
      <c r="G37" s="90">
        <f>'Model aktualizovaný (MA)'!G37*'Model aktualizovaný (MA)'!$X37</f>
        <v>0</v>
      </c>
      <c r="H37" s="90">
        <f>'Model aktualizovaný (MA)'!H37*'Model aktualizovaný (MA)'!$X37</f>
        <v>0</v>
      </c>
      <c r="I37" s="90">
        <f>'Model aktualizovaný (MA)'!I37*'Model aktualizovaný (MA)'!$X37</f>
        <v>0</v>
      </c>
      <c r="J37" s="90">
        <f>'Model aktualizovaný (MA)'!J37*'Model aktualizovaný (MA)'!$X37</f>
        <v>0</v>
      </c>
      <c r="K37" s="90">
        <f>'Model aktualizovaný (MA)'!K37*'Model aktualizovaný (MA)'!$X37</f>
        <v>0</v>
      </c>
      <c r="L37" s="90">
        <f>'Model aktualizovaný (MA)'!L37*'Model aktualizovaný (MA)'!$X37</f>
        <v>0</v>
      </c>
      <c r="M37" s="90">
        <f>'Model aktualizovaný (MA)'!M37*'Model aktualizovaný (MA)'!$X37</f>
        <v>0</v>
      </c>
      <c r="N37" s="90">
        <f>'Model aktualizovaný (MA)'!N37*'Model aktualizovaný (MA)'!$X37</f>
        <v>0</v>
      </c>
      <c r="O37" s="90">
        <f>'Model aktualizovaný (MA)'!O37*'Model aktualizovaný (MA)'!$X37</f>
        <v>0</v>
      </c>
      <c r="P37" s="90">
        <f>'Model aktualizovaný (MA)'!P37*'Model aktualizovaný (MA)'!$X37</f>
        <v>0</v>
      </c>
      <c r="Q37" s="90">
        <f>'Model aktualizovaný (MA)'!Q37*'Model aktualizovaný (MA)'!$X37</f>
        <v>0</v>
      </c>
      <c r="R37" s="90">
        <f>'Model aktualizovaný (MA)'!R37*'Model aktualizovaný (MA)'!$X37</f>
        <v>0</v>
      </c>
      <c r="S37" s="90">
        <f>'Model aktualizovaný (MA)'!S37*'Model aktualizovaný (MA)'!$X37</f>
        <v>0</v>
      </c>
      <c r="T37" s="92">
        <f t="shared" si="29"/>
        <v>0</v>
      </c>
      <c r="U37" s="105">
        <f t="shared" si="30"/>
        <v>0</v>
      </c>
    </row>
    <row r="38" spans="1:21" ht="1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(MA)'!$X38</f>
        <v>0</v>
      </c>
      <c r="F38" s="90">
        <f>'Model aktualizovaný (MA)'!F38*'Model aktualizovaný (MA)'!$X38</f>
        <v>0</v>
      </c>
      <c r="G38" s="90">
        <f>'Model aktualizovaný (MA)'!G38*'Model aktualizovaný (MA)'!$X38</f>
        <v>0</v>
      </c>
      <c r="H38" s="90">
        <f>'Model aktualizovaný (MA)'!H38*'Model aktualizovaný (MA)'!$X38</f>
        <v>0</v>
      </c>
      <c r="I38" s="90">
        <f>'Model aktualizovaný (MA)'!I38*'Model aktualizovaný (MA)'!$X38</f>
        <v>0</v>
      </c>
      <c r="J38" s="90">
        <f>'Model aktualizovaný (MA)'!J38*'Model aktualizovaný (MA)'!$X38</f>
        <v>0</v>
      </c>
      <c r="K38" s="90">
        <f>'Model aktualizovaný (MA)'!K38*'Model aktualizovaný (MA)'!$X38</f>
        <v>0</v>
      </c>
      <c r="L38" s="90">
        <f>'Model aktualizovaný (MA)'!L38*'Model aktualizovaný (MA)'!$X38</f>
        <v>0</v>
      </c>
      <c r="M38" s="90">
        <f>'Model aktualizovaný (MA)'!M38*'Model aktualizovaný (MA)'!$X38</f>
        <v>0</v>
      </c>
      <c r="N38" s="90">
        <f>'Model aktualizovaný (MA)'!N38*'Model aktualizovaný (MA)'!$X38</f>
        <v>0</v>
      </c>
      <c r="O38" s="90">
        <f>'Model aktualizovaný (MA)'!O38*'Model aktualizovaný (MA)'!$X38</f>
        <v>0</v>
      </c>
      <c r="P38" s="90">
        <f>'Model aktualizovaný (MA)'!P38*'Model aktualizovaný (MA)'!$X38</f>
        <v>0</v>
      </c>
      <c r="Q38" s="90">
        <f>'Model aktualizovaný (MA)'!Q38*'Model aktualizovaný (MA)'!$X38</f>
        <v>0</v>
      </c>
      <c r="R38" s="90">
        <f>'Model aktualizovaný (MA)'!R38*'Model aktualizovaný (MA)'!$X38</f>
        <v>0</v>
      </c>
      <c r="S38" s="90">
        <f>'Model aktualizovaný (MA)'!S38*'Model aktualizovaný (MA)'!$X38</f>
        <v>0</v>
      </c>
      <c r="T38" s="92">
        <f t="shared" si="29"/>
        <v>0</v>
      </c>
      <c r="U38" s="105">
        <f t="shared" si="30"/>
        <v>0</v>
      </c>
    </row>
    <row r="39" spans="1:21" ht="1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(MA)'!$X39</f>
        <v>0</v>
      </c>
      <c r="F39" s="90">
        <f>'Model aktualizovaný (MA)'!F39*'Model aktualizovaný (MA)'!$X39</f>
        <v>0</v>
      </c>
      <c r="G39" s="90">
        <f>'Model aktualizovaný (MA)'!G39*'Model aktualizovaný (MA)'!$X39</f>
        <v>0</v>
      </c>
      <c r="H39" s="90">
        <f>'Model aktualizovaný (MA)'!H39*'Model aktualizovaný (MA)'!$X39</f>
        <v>0</v>
      </c>
      <c r="I39" s="90">
        <f>'Model aktualizovaný (MA)'!I39*'Model aktualizovaný (MA)'!$X39</f>
        <v>0</v>
      </c>
      <c r="J39" s="90">
        <f>'Model aktualizovaný (MA)'!J39*'Model aktualizovaný (MA)'!$X39</f>
        <v>0</v>
      </c>
      <c r="K39" s="90">
        <f>'Model aktualizovaný (MA)'!K39*'Model aktualizovaný (MA)'!$X39</f>
        <v>0</v>
      </c>
      <c r="L39" s="90">
        <f>'Model aktualizovaný (MA)'!L39*'Model aktualizovaný (MA)'!$X39</f>
        <v>0</v>
      </c>
      <c r="M39" s="90">
        <f>'Model aktualizovaný (MA)'!M39*'Model aktualizovaný (MA)'!$X39</f>
        <v>0</v>
      </c>
      <c r="N39" s="90">
        <f>'Model aktualizovaný (MA)'!N39*'Model aktualizovaný (MA)'!$X39</f>
        <v>0</v>
      </c>
      <c r="O39" s="90">
        <f>'Model aktualizovaný (MA)'!O39*'Model aktualizovaný (MA)'!$X39</f>
        <v>0</v>
      </c>
      <c r="P39" s="90">
        <f>'Model aktualizovaný (MA)'!P39*'Model aktualizovaný (MA)'!$X39</f>
        <v>0</v>
      </c>
      <c r="Q39" s="90">
        <f>'Model aktualizovaný (MA)'!Q39*'Model aktualizovaný (MA)'!$X39</f>
        <v>0</v>
      </c>
      <c r="R39" s="90">
        <f>'Model aktualizovaný (MA)'!R39*'Model aktualizovaný (MA)'!$X39</f>
        <v>0</v>
      </c>
      <c r="S39" s="90">
        <f>'Model aktualizovaný (MA)'!S39*'Model aktualizovaný (MA)'!$X39</f>
        <v>0</v>
      </c>
      <c r="T39" s="92">
        <f t="shared" si="29"/>
        <v>0</v>
      </c>
      <c r="U39" s="105">
        <f t="shared" si="30"/>
        <v>0</v>
      </c>
    </row>
    <row r="40" spans="1:21" ht="1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(MA)'!$X40</f>
        <v>0</v>
      </c>
      <c r="F40" s="90">
        <f>'Model aktualizovaný (MA)'!F40*'Model aktualizovaný (MA)'!$X40</f>
        <v>0</v>
      </c>
      <c r="G40" s="90">
        <f>'Model aktualizovaný (MA)'!G40*'Model aktualizovaný (MA)'!$X40</f>
        <v>0</v>
      </c>
      <c r="H40" s="90">
        <f>'Model aktualizovaný (MA)'!H40*'Model aktualizovaný (MA)'!$X40</f>
        <v>0</v>
      </c>
      <c r="I40" s="90">
        <f>'Model aktualizovaný (MA)'!I40*'Model aktualizovaný (MA)'!$X40</f>
        <v>0</v>
      </c>
      <c r="J40" s="90">
        <f>'Model aktualizovaný (MA)'!J40*'Model aktualizovaný (MA)'!$X40</f>
        <v>0</v>
      </c>
      <c r="K40" s="90">
        <f>'Model aktualizovaný (MA)'!K40*'Model aktualizovaný (MA)'!$X40</f>
        <v>0</v>
      </c>
      <c r="L40" s="90">
        <f>'Model aktualizovaný (MA)'!L40*'Model aktualizovaný (MA)'!$X40</f>
        <v>0</v>
      </c>
      <c r="M40" s="90">
        <f>'Model aktualizovaný (MA)'!M40*'Model aktualizovaný (MA)'!$X40</f>
        <v>0</v>
      </c>
      <c r="N40" s="90">
        <f>'Model aktualizovaný (MA)'!N40*'Model aktualizovaný (MA)'!$X40</f>
        <v>0</v>
      </c>
      <c r="O40" s="90">
        <f>'Model aktualizovaný (MA)'!O40*'Model aktualizovaný (MA)'!$X40</f>
        <v>0</v>
      </c>
      <c r="P40" s="90">
        <f>'Model aktualizovaný (MA)'!P40*'Model aktualizovaný (MA)'!$X40</f>
        <v>0</v>
      </c>
      <c r="Q40" s="90">
        <f>'Model aktualizovaný (MA)'!Q40*'Model aktualizovaný (MA)'!$X40</f>
        <v>0</v>
      </c>
      <c r="R40" s="90">
        <f>'Model aktualizovaný (MA)'!R40*'Model aktualizovaný (MA)'!$X40</f>
        <v>0</v>
      </c>
      <c r="S40" s="90">
        <f>'Model aktualizovaný (MA)'!S40*'Model aktualizovaný (MA)'!$X40</f>
        <v>0</v>
      </c>
      <c r="T40" s="92">
        <f t="shared" si="29"/>
        <v>0</v>
      </c>
      <c r="U40" s="105">
        <f t="shared" si="30"/>
        <v>0</v>
      </c>
    </row>
    <row r="41" spans="1:21" ht="15" x14ac:dyDescent="0.25">
      <c r="A41" s="5">
        <v>5</v>
      </c>
      <c r="B41" s="6" t="str">
        <f>'Model výchozí (MV)'!B41</f>
        <v>Odpisy dlouhodobého majetku</v>
      </c>
      <c r="C41" s="165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(MA)'!$X41</f>
        <v>0</v>
      </c>
      <c r="F41" s="90">
        <f>'Model aktualizovaný (MA)'!F41*'Model aktualizovaný (MA)'!$X41</f>
        <v>0</v>
      </c>
      <c r="G41" s="90">
        <f>'Model aktualizovaný (MA)'!G41*'Model aktualizovaný (MA)'!$X41</f>
        <v>0</v>
      </c>
      <c r="H41" s="90">
        <f>'Model aktualizovaný (MA)'!H41*'Model aktualizovaný (MA)'!$X41</f>
        <v>0</v>
      </c>
      <c r="I41" s="90">
        <f>'Model aktualizovaný (MA)'!I41*'Model aktualizovaný (MA)'!$X41</f>
        <v>0</v>
      </c>
      <c r="J41" s="90">
        <f>'Model aktualizovaný (MA)'!J41*'Model aktualizovaný (MA)'!$X41</f>
        <v>0</v>
      </c>
      <c r="K41" s="90">
        <f>'Model aktualizovaný (MA)'!K41*'Model aktualizovaný (MA)'!$X41</f>
        <v>0</v>
      </c>
      <c r="L41" s="90">
        <f>'Model aktualizovaný (MA)'!L41*'Model aktualizovaný (MA)'!$X41</f>
        <v>0</v>
      </c>
      <c r="M41" s="90">
        <f>'Model aktualizovaný (MA)'!M41*'Model aktualizovaný (MA)'!$X41</f>
        <v>0</v>
      </c>
      <c r="N41" s="90">
        <f>'Model aktualizovaný (MA)'!N41*'Model aktualizovaný (MA)'!$X41</f>
        <v>0</v>
      </c>
      <c r="O41" s="90">
        <f>'Model aktualizovaný (MA)'!O41*'Model aktualizovaný (MA)'!$X41</f>
        <v>0</v>
      </c>
      <c r="P41" s="90">
        <f>'Model aktualizovaný (MA)'!P41*'Model aktualizovaný (MA)'!$X41</f>
        <v>0</v>
      </c>
      <c r="Q41" s="90">
        <f>'Model aktualizovaný (MA)'!Q41*'Model aktualizovaný (MA)'!$X41</f>
        <v>0</v>
      </c>
      <c r="R41" s="90">
        <f>'Model aktualizovaný (MA)'!R41*'Model aktualizovaný (MA)'!$X41</f>
        <v>0</v>
      </c>
      <c r="S41" s="90">
        <f>'Model aktualizovaný (MA)'!S41*'Model aktualizovaný (MA)'!$X41</f>
        <v>0</v>
      </c>
      <c r="T41" s="92">
        <f t="shared" si="29"/>
        <v>0</v>
      </c>
      <c r="U41" s="105">
        <f t="shared" si="30"/>
        <v>0</v>
      </c>
    </row>
    <row r="42" spans="1:21" ht="15" x14ac:dyDescent="0.25">
      <c r="B42" s="6"/>
      <c r="C42" s="165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(MA)'!$X42</f>
        <v>0</v>
      </c>
      <c r="F42" s="90">
        <f>'Model aktualizovaný (MA)'!F42*'Model aktualizovaný (MA)'!$X42</f>
        <v>0</v>
      </c>
      <c r="G42" s="90">
        <f>'Model aktualizovaný (MA)'!G42*'Model aktualizovaný (MA)'!$X42</f>
        <v>0</v>
      </c>
      <c r="H42" s="90">
        <f>'Model aktualizovaný (MA)'!H42*'Model aktualizovaný (MA)'!$X42</f>
        <v>0</v>
      </c>
      <c r="I42" s="90">
        <f>'Model aktualizovaný (MA)'!I42*'Model aktualizovaný (MA)'!$X42</f>
        <v>0</v>
      </c>
      <c r="J42" s="90">
        <f>'Model aktualizovaný (MA)'!J42*'Model aktualizovaný (MA)'!$X42</f>
        <v>0</v>
      </c>
      <c r="K42" s="90">
        <f>'Model aktualizovaný (MA)'!K42*'Model aktualizovaný (MA)'!$X42</f>
        <v>0</v>
      </c>
      <c r="L42" s="90">
        <f>'Model aktualizovaný (MA)'!L42*'Model aktualizovaný (MA)'!$X42</f>
        <v>0</v>
      </c>
      <c r="M42" s="90">
        <f>'Model aktualizovaný (MA)'!M42*'Model aktualizovaný (MA)'!$X42</f>
        <v>0</v>
      </c>
      <c r="N42" s="90">
        <f>'Model aktualizovaný (MA)'!N42*'Model aktualizovaný (MA)'!$X42</f>
        <v>0</v>
      </c>
      <c r="O42" s="90">
        <f>'Model aktualizovaný (MA)'!O42*'Model aktualizovaný (MA)'!$X42</f>
        <v>0</v>
      </c>
      <c r="P42" s="90">
        <f>'Model aktualizovaný (MA)'!P42*'Model aktualizovaný (MA)'!$X42</f>
        <v>0</v>
      </c>
      <c r="Q42" s="90">
        <f>'Model aktualizovaný (MA)'!Q42*'Model aktualizovaný (MA)'!$X42</f>
        <v>0</v>
      </c>
      <c r="R42" s="90">
        <f>'Model aktualizovaný (MA)'!R42*'Model aktualizovaný (MA)'!$X42</f>
        <v>0</v>
      </c>
      <c r="S42" s="90">
        <f>'Model aktualizovaný (MA)'!S42*'Model aktualizovaný (MA)'!$X42</f>
        <v>0</v>
      </c>
      <c r="T42" s="92">
        <f t="shared" si="29"/>
        <v>0</v>
      </c>
      <c r="U42" s="105">
        <f t="shared" si="30"/>
        <v>0</v>
      </c>
    </row>
    <row r="43" spans="1:21" ht="1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(MA)'!$X43</f>
        <v>0</v>
      </c>
      <c r="F43" s="90">
        <f>'Model aktualizovaný (MA)'!F43*'Model aktualizovaný (MA)'!$X43</f>
        <v>0</v>
      </c>
      <c r="G43" s="90">
        <f>'Model aktualizovaný (MA)'!G43*'Model aktualizovaný (MA)'!$X43</f>
        <v>0</v>
      </c>
      <c r="H43" s="90">
        <f>'Model aktualizovaný (MA)'!H43*'Model aktualizovaný (MA)'!$X43</f>
        <v>0</v>
      </c>
      <c r="I43" s="90">
        <f>'Model aktualizovaný (MA)'!I43*'Model aktualizovaný (MA)'!$X43</f>
        <v>0</v>
      </c>
      <c r="J43" s="90">
        <f>'Model aktualizovaný (MA)'!J43*'Model aktualizovaný (MA)'!$X43</f>
        <v>0</v>
      </c>
      <c r="K43" s="90">
        <f>'Model aktualizovaný (MA)'!K43*'Model aktualizovaný (MA)'!$X43</f>
        <v>0</v>
      </c>
      <c r="L43" s="90">
        <f>'Model aktualizovaný (MA)'!L43*'Model aktualizovaný (MA)'!$X43</f>
        <v>0</v>
      </c>
      <c r="M43" s="90">
        <f>'Model aktualizovaný (MA)'!M43*'Model aktualizovaný (MA)'!$X43</f>
        <v>0</v>
      </c>
      <c r="N43" s="90">
        <f>'Model aktualizovaný (MA)'!N43*'Model aktualizovaný (MA)'!$X43</f>
        <v>0</v>
      </c>
      <c r="O43" s="90">
        <f>'Model aktualizovaný (MA)'!O43*'Model aktualizovaný (MA)'!$X43</f>
        <v>0</v>
      </c>
      <c r="P43" s="90">
        <f>'Model aktualizovaný (MA)'!P43*'Model aktualizovaný (MA)'!$X43</f>
        <v>0</v>
      </c>
      <c r="Q43" s="90">
        <f>'Model aktualizovaný (MA)'!Q43*'Model aktualizovaný (MA)'!$X43</f>
        <v>0</v>
      </c>
      <c r="R43" s="90">
        <f>'Model aktualizovaný (MA)'!R43*'Model aktualizovaný (MA)'!$X43</f>
        <v>0</v>
      </c>
      <c r="S43" s="90">
        <f>'Model aktualizovaný (MA)'!S43*'Model aktualizovaný (MA)'!$X43</f>
        <v>0</v>
      </c>
      <c r="T43" s="92">
        <f t="shared" si="29"/>
        <v>0</v>
      </c>
      <c r="U43" s="105">
        <f t="shared" si="30"/>
        <v>0</v>
      </c>
    </row>
    <row r="44" spans="1:21" ht="15" x14ac:dyDescent="0.25">
      <c r="A44" s="5">
        <v>7</v>
      </c>
      <c r="B44" s="6" t="str">
        <f>'Model výchozí (MV)'!B44</f>
        <v>Mzdové náklady</v>
      </c>
      <c r="C44" s="165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(MA)'!$X44</f>
        <v>0</v>
      </c>
      <c r="F44" s="90">
        <f>'Model aktualizovaný (MA)'!F44*'Model aktualizovaný (MA)'!$X44</f>
        <v>0</v>
      </c>
      <c r="G44" s="90">
        <f>'Model aktualizovaný (MA)'!G44*'Model aktualizovaný (MA)'!$X44</f>
        <v>0</v>
      </c>
      <c r="H44" s="90">
        <f>'Model aktualizovaný (MA)'!H44*'Model aktualizovaný (MA)'!$X44</f>
        <v>0</v>
      </c>
      <c r="I44" s="90">
        <f>'Model aktualizovaný (MA)'!I44*'Model aktualizovaný (MA)'!$X44</f>
        <v>0</v>
      </c>
      <c r="J44" s="90">
        <f>'Model aktualizovaný (MA)'!J44*'Model aktualizovaný (MA)'!$X44</f>
        <v>0</v>
      </c>
      <c r="K44" s="90">
        <f>'Model aktualizovaný (MA)'!K44*'Model aktualizovaný (MA)'!$X44</f>
        <v>0</v>
      </c>
      <c r="L44" s="90">
        <f>'Model aktualizovaný (MA)'!L44*'Model aktualizovaný (MA)'!$X44</f>
        <v>0</v>
      </c>
      <c r="M44" s="90">
        <f>'Model aktualizovaný (MA)'!M44*'Model aktualizovaný (MA)'!$X44</f>
        <v>0</v>
      </c>
      <c r="N44" s="90">
        <f>'Model aktualizovaný (MA)'!N44*'Model aktualizovaný (MA)'!$X44</f>
        <v>0</v>
      </c>
      <c r="O44" s="90">
        <f>'Model aktualizovaný (MA)'!O44*'Model aktualizovaný (MA)'!$X44</f>
        <v>0</v>
      </c>
      <c r="P44" s="90">
        <f>'Model aktualizovaný (MA)'!P44*'Model aktualizovaný (MA)'!$X44</f>
        <v>0</v>
      </c>
      <c r="Q44" s="90">
        <f>'Model aktualizovaný (MA)'!Q44*'Model aktualizovaný (MA)'!$X44</f>
        <v>0</v>
      </c>
      <c r="R44" s="90">
        <f>'Model aktualizovaný (MA)'!R44*'Model aktualizovaný (MA)'!$X44</f>
        <v>0</v>
      </c>
      <c r="S44" s="90">
        <f>'Model aktualizovaný (MA)'!S44*'Model aktualizovaný (MA)'!$X44</f>
        <v>0</v>
      </c>
      <c r="T44" s="92">
        <f t="shared" si="29"/>
        <v>0</v>
      </c>
      <c r="U44" s="105">
        <f t="shared" si="30"/>
        <v>0</v>
      </c>
    </row>
    <row r="45" spans="1:21" ht="15" x14ac:dyDescent="0.25">
      <c r="A45" s="5"/>
      <c r="B45" s="6"/>
      <c r="C45" s="165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(MA)'!$X45</f>
        <v>0</v>
      </c>
      <c r="F45" s="90">
        <f>'Model aktualizovaný (MA)'!F45*'Model aktualizovaný (MA)'!$X45</f>
        <v>0</v>
      </c>
      <c r="G45" s="90">
        <f>'Model aktualizovaný (MA)'!G45*'Model aktualizovaný (MA)'!$X45</f>
        <v>0</v>
      </c>
      <c r="H45" s="90">
        <f>'Model aktualizovaný (MA)'!H45*'Model aktualizovaný (MA)'!$X45</f>
        <v>0</v>
      </c>
      <c r="I45" s="90">
        <f>'Model aktualizovaný (MA)'!I45*'Model aktualizovaný (MA)'!$X45</f>
        <v>0</v>
      </c>
      <c r="J45" s="90">
        <f>'Model aktualizovaný (MA)'!J45*'Model aktualizovaný (MA)'!$X45</f>
        <v>0</v>
      </c>
      <c r="K45" s="90">
        <f>'Model aktualizovaný (MA)'!K45*'Model aktualizovaný (MA)'!$X45</f>
        <v>0</v>
      </c>
      <c r="L45" s="90">
        <f>'Model aktualizovaný (MA)'!L45*'Model aktualizovaný (MA)'!$X45</f>
        <v>0</v>
      </c>
      <c r="M45" s="90">
        <f>'Model aktualizovaný (MA)'!M45*'Model aktualizovaný (MA)'!$X45</f>
        <v>0</v>
      </c>
      <c r="N45" s="90">
        <f>'Model aktualizovaný (MA)'!N45*'Model aktualizovaný (MA)'!$X45</f>
        <v>0</v>
      </c>
      <c r="O45" s="90">
        <f>'Model aktualizovaný (MA)'!O45*'Model aktualizovaný (MA)'!$X45</f>
        <v>0</v>
      </c>
      <c r="P45" s="90">
        <f>'Model aktualizovaný (MA)'!P45*'Model aktualizovaný (MA)'!$X45</f>
        <v>0</v>
      </c>
      <c r="Q45" s="90">
        <f>'Model aktualizovaný (MA)'!Q45*'Model aktualizovaný (MA)'!$X45</f>
        <v>0</v>
      </c>
      <c r="R45" s="90">
        <f>'Model aktualizovaný (MA)'!R45*'Model aktualizovaný (MA)'!$X45</f>
        <v>0</v>
      </c>
      <c r="S45" s="90">
        <f>'Model aktualizovaný (MA)'!S45*'Model aktualizovaný (MA)'!$X45</f>
        <v>0</v>
      </c>
      <c r="T45" s="92">
        <f t="shared" si="29"/>
        <v>0</v>
      </c>
      <c r="U45" s="105">
        <f t="shared" si="30"/>
        <v>0</v>
      </c>
    </row>
    <row r="46" spans="1:21" ht="15" x14ac:dyDescent="0.25">
      <c r="A46" s="5"/>
      <c r="B46" s="6"/>
      <c r="C46" s="165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(MA)'!$X46</f>
        <v>0</v>
      </c>
      <c r="F46" s="90">
        <f>'Model aktualizovaný (MA)'!F46*'Model aktualizovaný (MA)'!$X46</f>
        <v>0</v>
      </c>
      <c r="G46" s="90">
        <f>'Model aktualizovaný (MA)'!G46*'Model aktualizovaný (MA)'!$X46</f>
        <v>0</v>
      </c>
      <c r="H46" s="90">
        <f>'Model aktualizovaný (MA)'!H46*'Model aktualizovaný (MA)'!$X46</f>
        <v>0</v>
      </c>
      <c r="I46" s="90">
        <f>'Model aktualizovaný (MA)'!I46*'Model aktualizovaný (MA)'!$X46</f>
        <v>0</v>
      </c>
      <c r="J46" s="90">
        <f>'Model aktualizovaný (MA)'!J46*'Model aktualizovaný (MA)'!$X46</f>
        <v>0</v>
      </c>
      <c r="K46" s="90">
        <f>'Model aktualizovaný (MA)'!K46*'Model aktualizovaný (MA)'!$X46</f>
        <v>0</v>
      </c>
      <c r="L46" s="90">
        <f>'Model aktualizovaný (MA)'!L46*'Model aktualizovaný (MA)'!$X46</f>
        <v>0</v>
      </c>
      <c r="M46" s="90">
        <f>'Model aktualizovaný (MA)'!M46*'Model aktualizovaný (MA)'!$X46</f>
        <v>0</v>
      </c>
      <c r="N46" s="90">
        <f>'Model aktualizovaný (MA)'!N46*'Model aktualizovaný (MA)'!$X46</f>
        <v>0</v>
      </c>
      <c r="O46" s="90">
        <f>'Model aktualizovaný (MA)'!O46*'Model aktualizovaný (MA)'!$X46</f>
        <v>0</v>
      </c>
      <c r="P46" s="90">
        <f>'Model aktualizovaný (MA)'!P46*'Model aktualizovaný (MA)'!$X46</f>
        <v>0</v>
      </c>
      <c r="Q46" s="90">
        <f>'Model aktualizovaný (MA)'!Q46*'Model aktualizovaný (MA)'!$X46</f>
        <v>0</v>
      </c>
      <c r="R46" s="90">
        <f>'Model aktualizovaný (MA)'!R46*'Model aktualizovaný (MA)'!$X46</f>
        <v>0</v>
      </c>
      <c r="S46" s="90">
        <f>'Model aktualizovaný (MA)'!S46*'Model aktualizovaný (MA)'!$X46</f>
        <v>0</v>
      </c>
      <c r="T46" s="92">
        <f t="shared" si="29"/>
        <v>0</v>
      </c>
      <c r="U46" s="105">
        <f t="shared" si="30"/>
        <v>0</v>
      </c>
    </row>
    <row r="47" spans="1:21" ht="15" x14ac:dyDescent="0.25">
      <c r="A47" s="5"/>
      <c r="B47" s="6"/>
      <c r="C47" s="165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(MA)'!$X47</f>
        <v>0</v>
      </c>
      <c r="F47" s="90">
        <f>'Model aktualizovaný (MA)'!F47*'Model aktualizovaný (MA)'!$X47</f>
        <v>0</v>
      </c>
      <c r="G47" s="90">
        <f>'Model aktualizovaný (MA)'!G47*'Model aktualizovaný (MA)'!$X47</f>
        <v>0</v>
      </c>
      <c r="H47" s="90">
        <f>'Model aktualizovaný (MA)'!H47*'Model aktualizovaný (MA)'!$X47</f>
        <v>0</v>
      </c>
      <c r="I47" s="90">
        <f>'Model aktualizovaný (MA)'!I47*'Model aktualizovaný (MA)'!$X47</f>
        <v>0</v>
      </c>
      <c r="J47" s="90">
        <f>'Model aktualizovaný (MA)'!J47*'Model aktualizovaný (MA)'!$X47</f>
        <v>0</v>
      </c>
      <c r="K47" s="90">
        <f>'Model aktualizovaný (MA)'!K47*'Model aktualizovaný (MA)'!$X47</f>
        <v>0</v>
      </c>
      <c r="L47" s="90">
        <f>'Model aktualizovaný (MA)'!L47*'Model aktualizovaný (MA)'!$X47</f>
        <v>0</v>
      </c>
      <c r="M47" s="90">
        <f>'Model aktualizovaný (MA)'!M47*'Model aktualizovaný (MA)'!$X47</f>
        <v>0</v>
      </c>
      <c r="N47" s="90">
        <f>'Model aktualizovaný (MA)'!N47*'Model aktualizovaný (MA)'!$X47</f>
        <v>0</v>
      </c>
      <c r="O47" s="90">
        <f>'Model aktualizovaný (MA)'!O47*'Model aktualizovaný (MA)'!$X47</f>
        <v>0</v>
      </c>
      <c r="P47" s="90">
        <f>'Model aktualizovaný (MA)'!P47*'Model aktualizovaný (MA)'!$X47</f>
        <v>0</v>
      </c>
      <c r="Q47" s="90">
        <f>'Model aktualizovaný (MA)'!Q47*'Model aktualizovaný (MA)'!$X47</f>
        <v>0</v>
      </c>
      <c r="R47" s="90">
        <f>'Model aktualizovaný (MA)'!R47*'Model aktualizovaný (MA)'!$X47</f>
        <v>0</v>
      </c>
      <c r="S47" s="90">
        <f>'Model aktualizovaný (MA)'!S47*'Model aktualizovaný (MA)'!$X47</f>
        <v>0</v>
      </c>
      <c r="T47" s="92">
        <f t="shared" si="29"/>
        <v>0</v>
      </c>
      <c r="U47" s="105">
        <f t="shared" si="30"/>
        <v>0</v>
      </c>
    </row>
    <row r="48" spans="1:21" ht="15" x14ac:dyDescent="0.25">
      <c r="A48" s="5">
        <v>8</v>
      </c>
      <c r="B48" s="6" t="str">
        <f>'Model výchozí (MV)'!B48</f>
        <v>Sociální a zdravotní pojištění</v>
      </c>
      <c r="C48" s="165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(MA)'!$X48</f>
        <v>0</v>
      </c>
      <c r="F48" s="90">
        <f>'Model aktualizovaný (MA)'!F48*'Model aktualizovaný (MA)'!$X48</f>
        <v>0</v>
      </c>
      <c r="G48" s="90">
        <f>'Model aktualizovaný (MA)'!G48*'Model aktualizovaný (MA)'!$X48</f>
        <v>0</v>
      </c>
      <c r="H48" s="90">
        <f>'Model aktualizovaný (MA)'!H48*'Model aktualizovaný (MA)'!$X48</f>
        <v>0</v>
      </c>
      <c r="I48" s="90">
        <f>'Model aktualizovaný (MA)'!I48*'Model aktualizovaný (MA)'!$X48</f>
        <v>0</v>
      </c>
      <c r="J48" s="90">
        <f>'Model aktualizovaný (MA)'!J48*'Model aktualizovaný (MA)'!$X48</f>
        <v>0</v>
      </c>
      <c r="K48" s="90">
        <f>'Model aktualizovaný (MA)'!K48*'Model aktualizovaný (MA)'!$X48</f>
        <v>0</v>
      </c>
      <c r="L48" s="90">
        <f>'Model aktualizovaný (MA)'!L48*'Model aktualizovaný (MA)'!$X48</f>
        <v>0</v>
      </c>
      <c r="M48" s="90">
        <f>'Model aktualizovaný (MA)'!M48*'Model aktualizovaný (MA)'!$X48</f>
        <v>0</v>
      </c>
      <c r="N48" s="90">
        <f>'Model aktualizovaný (MA)'!N48*'Model aktualizovaný (MA)'!$X48</f>
        <v>0</v>
      </c>
      <c r="O48" s="90">
        <f>'Model aktualizovaný (MA)'!O48*'Model aktualizovaný (MA)'!$X48</f>
        <v>0</v>
      </c>
      <c r="P48" s="90">
        <f>'Model aktualizovaný (MA)'!P48*'Model aktualizovaný (MA)'!$X48</f>
        <v>0</v>
      </c>
      <c r="Q48" s="90">
        <f>'Model aktualizovaný (MA)'!Q48*'Model aktualizovaný (MA)'!$X48</f>
        <v>0</v>
      </c>
      <c r="R48" s="90">
        <f>'Model aktualizovaný (MA)'!R48*'Model aktualizovaný (MA)'!$X48</f>
        <v>0</v>
      </c>
      <c r="S48" s="90">
        <f>'Model aktualizovaný (MA)'!S48*'Model aktualizovaný (MA)'!$X48</f>
        <v>0</v>
      </c>
      <c r="T48" s="92">
        <f t="shared" si="29"/>
        <v>0</v>
      </c>
      <c r="U48" s="105">
        <f t="shared" si="30"/>
        <v>0</v>
      </c>
    </row>
    <row r="49" spans="1:21" ht="15" x14ac:dyDescent="0.25">
      <c r="A49" s="5"/>
      <c r="B49" s="6"/>
      <c r="C49" s="165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(MA)'!$X49</f>
        <v>0</v>
      </c>
      <c r="F49" s="90">
        <f>'Model aktualizovaný (MA)'!F49*'Model aktualizovaný (MA)'!$X49</f>
        <v>0</v>
      </c>
      <c r="G49" s="90">
        <f>'Model aktualizovaný (MA)'!G49*'Model aktualizovaný (MA)'!$X49</f>
        <v>0</v>
      </c>
      <c r="H49" s="90">
        <f>'Model aktualizovaný (MA)'!H49*'Model aktualizovaný (MA)'!$X49</f>
        <v>0</v>
      </c>
      <c r="I49" s="90">
        <f>'Model aktualizovaný (MA)'!I49*'Model aktualizovaný (MA)'!$X49</f>
        <v>0</v>
      </c>
      <c r="J49" s="90">
        <f>'Model aktualizovaný (MA)'!J49*'Model aktualizovaný (MA)'!$X49</f>
        <v>0</v>
      </c>
      <c r="K49" s="90">
        <f>'Model aktualizovaný (MA)'!K49*'Model aktualizovaný (MA)'!$X49</f>
        <v>0</v>
      </c>
      <c r="L49" s="90">
        <f>'Model aktualizovaný (MA)'!L49*'Model aktualizovaný (MA)'!$X49</f>
        <v>0</v>
      </c>
      <c r="M49" s="90">
        <f>'Model aktualizovaný (MA)'!M49*'Model aktualizovaný (MA)'!$X49</f>
        <v>0</v>
      </c>
      <c r="N49" s="90">
        <f>'Model aktualizovaný (MA)'!N49*'Model aktualizovaný (MA)'!$X49</f>
        <v>0</v>
      </c>
      <c r="O49" s="90">
        <f>'Model aktualizovaný (MA)'!O49*'Model aktualizovaný (MA)'!$X49</f>
        <v>0</v>
      </c>
      <c r="P49" s="90">
        <f>'Model aktualizovaný (MA)'!P49*'Model aktualizovaný (MA)'!$X49</f>
        <v>0</v>
      </c>
      <c r="Q49" s="90">
        <f>'Model aktualizovaný (MA)'!Q49*'Model aktualizovaný (MA)'!$X49</f>
        <v>0</v>
      </c>
      <c r="R49" s="90">
        <f>'Model aktualizovaný (MA)'!R49*'Model aktualizovaný (MA)'!$X49</f>
        <v>0</v>
      </c>
      <c r="S49" s="90">
        <f>'Model aktualizovaný (MA)'!S49*'Model aktualizovaný (MA)'!$X49</f>
        <v>0</v>
      </c>
      <c r="T49" s="92">
        <f t="shared" si="29"/>
        <v>0</v>
      </c>
      <c r="U49" s="105">
        <f t="shared" si="30"/>
        <v>0</v>
      </c>
    </row>
    <row r="50" spans="1:21" ht="15" x14ac:dyDescent="0.25">
      <c r="A50" s="5"/>
      <c r="B50" s="6"/>
      <c r="C50" s="165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(MA)'!$X50</f>
        <v>0</v>
      </c>
      <c r="F50" s="90">
        <f>'Model aktualizovaný (MA)'!F50*'Model aktualizovaný (MA)'!$X50</f>
        <v>0</v>
      </c>
      <c r="G50" s="90">
        <f>'Model aktualizovaný (MA)'!G50*'Model aktualizovaný (MA)'!$X50</f>
        <v>0</v>
      </c>
      <c r="H50" s="90">
        <f>'Model aktualizovaný (MA)'!H50*'Model aktualizovaný (MA)'!$X50</f>
        <v>0</v>
      </c>
      <c r="I50" s="90">
        <f>'Model aktualizovaný (MA)'!I50*'Model aktualizovaný (MA)'!$X50</f>
        <v>0</v>
      </c>
      <c r="J50" s="90">
        <f>'Model aktualizovaný (MA)'!J50*'Model aktualizovaný (MA)'!$X50</f>
        <v>0</v>
      </c>
      <c r="K50" s="90">
        <f>'Model aktualizovaný (MA)'!K50*'Model aktualizovaný (MA)'!$X50</f>
        <v>0</v>
      </c>
      <c r="L50" s="90">
        <f>'Model aktualizovaný (MA)'!L50*'Model aktualizovaný (MA)'!$X50</f>
        <v>0</v>
      </c>
      <c r="M50" s="90">
        <f>'Model aktualizovaný (MA)'!M50*'Model aktualizovaný (MA)'!$X50</f>
        <v>0</v>
      </c>
      <c r="N50" s="90">
        <f>'Model aktualizovaný (MA)'!N50*'Model aktualizovaný (MA)'!$X50</f>
        <v>0</v>
      </c>
      <c r="O50" s="90">
        <f>'Model aktualizovaný (MA)'!O50*'Model aktualizovaný (MA)'!$X50</f>
        <v>0</v>
      </c>
      <c r="P50" s="90">
        <f>'Model aktualizovaný (MA)'!P50*'Model aktualizovaný (MA)'!$X50</f>
        <v>0</v>
      </c>
      <c r="Q50" s="90">
        <f>'Model aktualizovaný (MA)'!Q50*'Model aktualizovaný (MA)'!$X50</f>
        <v>0</v>
      </c>
      <c r="R50" s="90">
        <f>'Model aktualizovaný (MA)'!R50*'Model aktualizovaný (MA)'!$X50</f>
        <v>0</v>
      </c>
      <c r="S50" s="90">
        <f>'Model aktualizovaný (MA)'!S50*'Model aktualizovaný (MA)'!$X50</f>
        <v>0</v>
      </c>
      <c r="T50" s="92">
        <f t="shared" si="29"/>
        <v>0</v>
      </c>
      <c r="U50" s="105">
        <f t="shared" si="30"/>
        <v>0</v>
      </c>
    </row>
    <row r="51" spans="1:21" ht="15" x14ac:dyDescent="0.25">
      <c r="A51" s="5"/>
      <c r="B51" s="6"/>
      <c r="C51" s="165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(MA)'!$X51</f>
        <v>0</v>
      </c>
      <c r="F51" s="90">
        <f>'Model aktualizovaný (MA)'!F51*'Model aktualizovaný (MA)'!$X51</f>
        <v>0</v>
      </c>
      <c r="G51" s="90">
        <f>'Model aktualizovaný (MA)'!G51*'Model aktualizovaný (MA)'!$X51</f>
        <v>0</v>
      </c>
      <c r="H51" s="90">
        <f>'Model aktualizovaný (MA)'!H51*'Model aktualizovaný (MA)'!$X51</f>
        <v>0</v>
      </c>
      <c r="I51" s="90">
        <f>'Model aktualizovaný (MA)'!I51*'Model aktualizovaný (MA)'!$X51</f>
        <v>0</v>
      </c>
      <c r="J51" s="90">
        <f>'Model aktualizovaný (MA)'!J51*'Model aktualizovaný (MA)'!$X51</f>
        <v>0</v>
      </c>
      <c r="K51" s="90">
        <f>'Model aktualizovaný (MA)'!K51*'Model aktualizovaný (MA)'!$X51</f>
        <v>0</v>
      </c>
      <c r="L51" s="90">
        <f>'Model aktualizovaný (MA)'!L51*'Model aktualizovaný (MA)'!$X51</f>
        <v>0</v>
      </c>
      <c r="M51" s="90">
        <f>'Model aktualizovaný (MA)'!M51*'Model aktualizovaný (MA)'!$X51</f>
        <v>0</v>
      </c>
      <c r="N51" s="90">
        <f>'Model aktualizovaný (MA)'!N51*'Model aktualizovaný (MA)'!$X51</f>
        <v>0</v>
      </c>
      <c r="O51" s="90">
        <f>'Model aktualizovaný (MA)'!O51*'Model aktualizovaný (MA)'!$X51</f>
        <v>0</v>
      </c>
      <c r="P51" s="90">
        <f>'Model aktualizovaný (MA)'!P51*'Model aktualizovaný (MA)'!$X51</f>
        <v>0</v>
      </c>
      <c r="Q51" s="90">
        <f>'Model aktualizovaný (MA)'!Q51*'Model aktualizovaný (MA)'!$X51</f>
        <v>0</v>
      </c>
      <c r="R51" s="90">
        <f>'Model aktualizovaný (MA)'!R51*'Model aktualizovaný (MA)'!$X51</f>
        <v>0</v>
      </c>
      <c r="S51" s="90">
        <f>'Model aktualizovaný (MA)'!S51*'Model aktualizovaný (MA)'!$X51</f>
        <v>0</v>
      </c>
      <c r="T51" s="92">
        <f t="shared" si="29"/>
        <v>0</v>
      </c>
      <c r="U51" s="105">
        <f t="shared" si="30"/>
        <v>0</v>
      </c>
    </row>
    <row r="52" spans="1:21" ht="15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(MA)'!$X52</f>
        <v>0</v>
      </c>
      <c r="F52" s="90">
        <f>'Model aktualizovaný (MA)'!F52*'Model aktualizovaný (MA)'!$X52</f>
        <v>0</v>
      </c>
      <c r="G52" s="90">
        <f>'Model aktualizovaný (MA)'!G52*'Model aktualizovaný (MA)'!$X52</f>
        <v>0</v>
      </c>
      <c r="H52" s="90">
        <f>'Model aktualizovaný (MA)'!H52*'Model aktualizovaný (MA)'!$X52</f>
        <v>0</v>
      </c>
      <c r="I52" s="90">
        <f>'Model aktualizovaný (MA)'!I52*'Model aktualizovaný (MA)'!$X52</f>
        <v>0</v>
      </c>
      <c r="J52" s="90">
        <f>'Model aktualizovaný (MA)'!J52*'Model aktualizovaný (MA)'!$X52</f>
        <v>0</v>
      </c>
      <c r="K52" s="90">
        <f>'Model aktualizovaný (MA)'!K52*'Model aktualizovaný (MA)'!$X52</f>
        <v>0</v>
      </c>
      <c r="L52" s="90">
        <f>'Model aktualizovaný (MA)'!L52*'Model aktualizovaný (MA)'!$X52</f>
        <v>0</v>
      </c>
      <c r="M52" s="90">
        <f>'Model aktualizovaný (MA)'!M52*'Model aktualizovaný (MA)'!$X52</f>
        <v>0</v>
      </c>
      <c r="N52" s="90">
        <f>'Model aktualizovaný (MA)'!N52*'Model aktualizovaný (MA)'!$X52</f>
        <v>0</v>
      </c>
      <c r="O52" s="90">
        <f>'Model aktualizovaný (MA)'!O52*'Model aktualizovaný (MA)'!$X52</f>
        <v>0</v>
      </c>
      <c r="P52" s="90">
        <f>'Model aktualizovaný (MA)'!P52*'Model aktualizovaný (MA)'!$X52</f>
        <v>0</v>
      </c>
      <c r="Q52" s="90">
        <f>'Model aktualizovaný (MA)'!Q52*'Model aktualizovaný (MA)'!$X52</f>
        <v>0</v>
      </c>
      <c r="R52" s="90">
        <f>'Model aktualizovaný (MA)'!R52*'Model aktualizovaný (MA)'!$X52</f>
        <v>0</v>
      </c>
      <c r="S52" s="90">
        <f>'Model aktualizovaný (MA)'!S52*'Model aktualizovaný (MA)'!$X52</f>
        <v>0</v>
      </c>
      <c r="T52" s="92">
        <f t="shared" si="29"/>
        <v>0</v>
      </c>
      <c r="U52" s="105">
        <f t="shared" si="30"/>
        <v>0</v>
      </c>
    </row>
    <row r="53" spans="1:21" ht="1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(MA)'!$X53</f>
        <v>0</v>
      </c>
      <c r="F53" s="90">
        <f>'Model aktualizovaný (MA)'!F53*'Model aktualizovaný (MA)'!$X53</f>
        <v>0</v>
      </c>
      <c r="G53" s="90">
        <f>'Model aktualizovaný (MA)'!G53*'Model aktualizovaný (MA)'!$X53</f>
        <v>0</v>
      </c>
      <c r="H53" s="90">
        <f>'Model aktualizovaný (MA)'!H53*'Model aktualizovaný (MA)'!$X53</f>
        <v>0</v>
      </c>
      <c r="I53" s="90">
        <f>'Model aktualizovaný (MA)'!I53*'Model aktualizovaný (MA)'!$X53</f>
        <v>0</v>
      </c>
      <c r="J53" s="90">
        <f>'Model aktualizovaný (MA)'!J53*'Model aktualizovaný (MA)'!$X53</f>
        <v>0</v>
      </c>
      <c r="K53" s="90">
        <f>'Model aktualizovaný (MA)'!K53*'Model aktualizovaný (MA)'!$X53</f>
        <v>0</v>
      </c>
      <c r="L53" s="90">
        <f>'Model aktualizovaný (MA)'!L53*'Model aktualizovaný (MA)'!$X53</f>
        <v>0</v>
      </c>
      <c r="M53" s="90">
        <f>'Model aktualizovaný (MA)'!M53*'Model aktualizovaný (MA)'!$X53</f>
        <v>0</v>
      </c>
      <c r="N53" s="90">
        <f>'Model aktualizovaný (MA)'!N53*'Model aktualizovaný (MA)'!$X53</f>
        <v>0</v>
      </c>
      <c r="O53" s="90">
        <f>'Model aktualizovaný (MA)'!O53*'Model aktualizovaný (MA)'!$X53</f>
        <v>0</v>
      </c>
      <c r="P53" s="90">
        <f>'Model aktualizovaný (MA)'!P53*'Model aktualizovaný (MA)'!$X53</f>
        <v>0</v>
      </c>
      <c r="Q53" s="90">
        <f>'Model aktualizovaný (MA)'!Q53*'Model aktualizovaný (MA)'!$X53</f>
        <v>0</v>
      </c>
      <c r="R53" s="90">
        <f>'Model aktualizovaný (MA)'!R53*'Model aktualizovaný (MA)'!$X53</f>
        <v>0</v>
      </c>
      <c r="S53" s="90">
        <f>'Model aktualizovaný (MA)'!S53*'Model aktualizovaný (MA)'!$X53</f>
        <v>0</v>
      </c>
      <c r="T53" s="92">
        <f t="shared" si="29"/>
        <v>0</v>
      </c>
      <c r="U53" s="105">
        <f t="shared" si="30"/>
        <v>0</v>
      </c>
    </row>
    <row r="54" spans="1:21" ht="1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(MA)'!$X54</f>
        <v>0</v>
      </c>
      <c r="F54" s="90">
        <f>'Model aktualizovaný (MA)'!F54*'Model aktualizovaný (MA)'!$X54</f>
        <v>0</v>
      </c>
      <c r="G54" s="90">
        <f>'Model aktualizovaný (MA)'!G54*'Model aktualizovaný (MA)'!$X54</f>
        <v>0</v>
      </c>
      <c r="H54" s="90">
        <f>'Model aktualizovaný (MA)'!H54*'Model aktualizovaný (MA)'!$X54</f>
        <v>0</v>
      </c>
      <c r="I54" s="90">
        <f>'Model aktualizovaný (MA)'!I54*'Model aktualizovaný (MA)'!$X54</f>
        <v>0</v>
      </c>
      <c r="J54" s="90">
        <f>'Model aktualizovaný (MA)'!J54*'Model aktualizovaný (MA)'!$X54</f>
        <v>0</v>
      </c>
      <c r="K54" s="90">
        <f>'Model aktualizovaný (MA)'!K54*'Model aktualizovaný (MA)'!$X54</f>
        <v>0</v>
      </c>
      <c r="L54" s="90">
        <f>'Model aktualizovaný (MA)'!L54*'Model aktualizovaný (MA)'!$X54</f>
        <v>0</v>
      </c>
      <c r="M54" s="90">
        <f>'Model aktualizovaný (MA)'!M54*'Model aktualizovaný (MA)'!$X54</f>
        <v>0</v>
      </c>
      <c r="N54" s="90">
        <f>'Model aktualizovaný (MA)'!N54*'Model aktualizovaný (MA)'!$X54</f>
        <v>0</v>
      </c>
      <c r="O54" s="90">
        <f>'Model aktualizovaný (MA)'!O54*'Model aktualizovaný (MA)'!$X54</f>
        <v>0</v>
      </c>
      <c r="P54" s="90">
        <f>'Model aktualizovaný (MA)'!P54*'Model aktualizovaný (MA)'!$X54</f>
        <v>0</v>
      </c>
      <c r="Q54" s="90">
        <f>'Model aktualizovaný (MA)'!Q54*'Model aktualizovaný (MA)'!$X54</f>
        <v>0</v>
      </c>
      <c r="R54" s="90">
        <f>'Model aktualizovaný (MA)'!R54*'Model aktualizovaný (MA)'!$X54</f>
        <v>0</v>
      </c>
      <c r="S54" s="90">
        <f>'Model aktualizovaný (MA)'!S54*'Model aktualizovaný (MA)'!$X54</f>
        <v>0</v>
      </c>
      <c r="T54" s="92">
        <f t="shared" si="29"/>
        <v>0</v>
      </c>
      <c r="U54" s="105">
        <f t="shared" si="30"/>
        <v>0</v>
      </c>
    </row>
    <row r="55" spans="1:21" ht="1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(MA)'!$X55</f>
        <v>0</v>
      </c>
      <c r="F55" s="90">
        <f>'Model aktualizovaný (MA)'!F55*'Model aktualizovaný (MA)'!$X55</f>
        <v>0</v>
      </c>
      <c r="G55" s="90">
        <f>'Model aktualizovaný (MA)'!G55*'Model aktualizovaný (MA)'!$X55</f>
        <v>0</v>
      </c>
      <c r="H55" s="90">
        <f>'Model aktualizovaný (MA)'!H55*'Model aktualizovaný (MA)'!$X55</f>
        <v>0</v>
      </c>
      <c r="I55" s="90">
        <f>'Model aktualizovaný (MA)'!I55*'Model aktualizovaný (MA)'!$X55</f>
        <v>0</v>
      </c>
      <c r="J55" s="90">
        <f>'Model aktualizovaný (MA)'!J55*'Model aktualizovaný (MA)'!$X55</f>
        <v>0</v>
      </c>
      <c r="K55" s="90">
        <f>'Model aktualizovaný (MA)'!K55*'Model aktualizovaný (MA)'!$X55</f>
        <v>0</v>
      </c>
      <c r="L55" s="90">
        <f>'Model aktualizovaný (MA)'!L55*'Model aktualizovaný (MA)'!$X55</f>
        <v>0</v>
      </c>
      <c r="M55" s="90">
        <f>'Model aktualizovaný (MA)'!M55*'Model aktualizovaný (MA)'!$X55</f>
        <v>0</v>
      </c>
      <c r="N55" s="90">
        <f>'Model aktualizovaný (MA)'!N55*'Model aktualizovaný (MA)'!$X55</f>
        <v>0</v>
      </c>
      <c r="O55" s="90">
        <f>'Model aktualizovaný (MA)'!O55*'Model aktualizovaný (MA)'!$X55</f>
        <v>0</v>
      </c>
      <c r="P55" s="90">
        <f>'Model aktualizovaný (MA)'!P55*'Model aktualizovaný (MA)'!$X55</f>
        <v>0</v>
      </c>
      <c r="Q55" s="90">
        <f>'Model aktualizovaný (MA)'!Q55*'Model aktualizovaný (MA)'!$X55</f>
        <v>0</v>
      </c>
      <c r="R55" s="90">
        <f>'Model aktualizovaný (MA)'!R55*'Model aktualizovaný (MA)'!$X55</f>
        <v>0</v>
      </c>
      <c r="S55" s="90">
        <f>'Model aktualizovaný (MA)'!S55*'Model aktualizovaný (MA)'!$X55</f>
        <v>0</v>
      </c>
      <c r="T55" s="92">
        <f t="shared" si="29"/>
        <v>0</v>
      </c>
      <c r="U55" s="105">
        <f t="shared" si="30"/>
        <v>0</v>
      </c>
    </row>
    <row r="56" spans="1:21" ht="1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(MA)'!$X56</f>
        <v>0</v>
      </c>
      <c r="F56" s="90">
        <f>'Model aktualizovaný (MA)'!F56*'Model aktualizovaný (MA)'!$X56</f>
        <v>0</v>
      </c>
      <c r="G56" s="90">
        <f>'Model aktualizovaný (MA)'!G56*'Model aktualizovaný (MA)'!$X56</f>
        <v>0</v>
      </c>
      <c r="H56" s="90">
        <f>'Model aktualizovaný (MA)'!H56*'Model aktualizovaný (MA)'!$X56</f>
        <v>0</v>
      </c>
      <c r="I56" s="90">
        <f>'Model aktualizovaný (MA)'!I56*'Model aktualizovaný (MA)'!$X56</f>
        <v>0</v>
      </c>
      <c r="J56" s="90">
        <f>'Model aktualizovaný (MA)'!J56*'Model aktualizovaný (MA)'!$X56</f>
        <v>0</v>
      </c>
      <c r="K56" s="90">
        <f>'Model aktualizovaný (MA)'!K56*'Model aktualizovaný (MA)'!$X56</f>
        <v>0</v>
      </c>
      <c r="L56" s="90">
        <f>'Model aktualizovaný (MA)'!L56*'Model aktualizovaný (MA)'!$X56</f>
        <v>0</v>
      </c>
      <c r="M56" s="90">
        <f>'Model aktualizovaný (MA)'!M56*'Model aktualizovaný (MA)'!$X56</f>
        <v>0</v>
      </c>
      <c r="N56" s="90">
        <f>'Model aktualizovaný (MA)'!N56*'Model aktualizovaný (MA)'!$X56</f>
        <v>0</v>
      </c>
      <c r="O56" s="90">
        <f>'Model aktualizovaný (MA)'!O56*'Model aktualizovaný (MA)'!$X56</f>
        <v>0</v>
      </c>
      <c r="P56" s="90">
        <f>'Model aktualizovaný (MA)'!P56*'Model aktualizovaný (MA)'!$X56</f>
        <v>0</v>
      </c>
      <c r="Q56" s="90">
        <f>'Model aktualizovaný (MA)'!Q56*'Model aktualizovaný (MA)'!$X56</f>
        <v>0</v>
      </c>
      <c r="R56" s="90">
        <f>'Model aktualizovaný (MA)'!R56*'Model aktualizovaný (MA)'!$X56</f>
        <v>0</v>
      </c>
      <c r="S56" s="90">
        <f>'Model aktualizovaný (MA)'!S56*'Model aktualizovaný (MA)'!$X56</f>
        <v>0</v>
      </c>
      <c r="T56" s="92">
        <f t="shared" si="29"/>
        <v>0</v>
      </c>
      <c r="U56" s="105">
        <f t="shared" si="30"/>
        <v>0</v>
      </c>
    </row>
    <row r="57" spans="1:21" ht="15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(MA)'!$X57</f>
        <v>0</v>
      </c>
      <c r="F57" s="90">
        <f>'Model aktualizovaný (MA)'!F57*'Model aktualizovaný (MA)'!$X57</f>
        <v>0</v>
      </c>
      <c r="G57" s="90">
        <f>'Model aktualizovaný (MA)'!G57*'Model aktualizovaný (MA)'!$X57</f>
        <v>0</v>
      </c>
      <c r="H57" s="90">
        <f>'Model aktualizovaný (MA)'!H57*'Model aktualizovaný (MA)'!$X57</f>
        <v>0</v>
      </c>
      <c r="I57" s="90">
        <f>'Model aktualizovaný (MA)'!I57*'Model aktualizovaný (MA)'!$X57</f>
        <v>0</v>
      </c>
      <c r="J57" s="90">
        <f>'Model aktualizovaný (MA)'!J57*'Model aktualizovaný (MA)'!$X57</f>
        <v>0</v>
      </c>
      <c r="K57" s="90">
        <f>'Model aktualizovaný (MA)'!K57*'Model aktualizovaný (MA)'!$X57</f>
        <v>0</v>
      </c>
      <c r="L57" s="90">
        <f>'Model aktualizovaný (MA)'!L57*'Model aktualizovaný (MA)'!$X57</f>
        <v>0</v>
      </c>
      <c r="M57" s="90">
        <f>'Model aktualizovaný (MA)'!M57*'Model aktualizovaný (MA)'!$X57</f>
        <v>0</v>
      </c>
      <c r="N57" s="90">
        <f>'Model aktualizovaný (MA)'!N57*'Model aktualizovaný (MA)'!$X57</f>
        <v>0</v>
      </c>
      <c r="O57" s="90">
        <f>'Model aktualizovaný (MA)'!O57*'Model aktualizovaný (MA)'!$X57</f>
        <v>0</v>
      </c>
      <c r="P57" s="90">
        <f>'Model aktualizovaný (MA)'!P57*'Model aktualizovaný (MA)'!$X57</f>
        <v>0</v>
      </c>
      <c r="Q57" s="90">
        <f>'Model aktualizovaný (MA)'!Q57*'Model aktualizovaný (MA)'!$X57</f>
        <v>0</v>
      </c>
      <c r="R57" s="90">
        <f>'Model aktualizovaný (MA)'!R57*'Model aktualizovaný (MA)'!$X57</f>
        <v>0</v>
      </c>
      <c r="S57" s="90">
        <f>'Model aktualizovaný (MA)'!S57*'Model aktualizovaný (MA)'!$X57</f>
        <v>0</v>
      </c>
      <c r="T57" s="92">
        <f t="shared" si="29"/>
        <v>0</v>
      </c>
      <c r="U57" s="105">
        <f t="shared" si="30"/>
        <v>0</v>
      </c>
    </row>
    <row r="58" spans="1:21" ht="15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(MA)'!$X58</f>
        <v>0</v>
      </c>
      <c r="F58" s="90">
        <f>'Model aktualizovaný (MA)'!F58*'Model aktualizovaný (MA)'!$X58</f>
        <v>0</v>
      </c>
      <c r="G58" s="90">
        <f>'Model aktualizovaný (MA)'!G58*'Model aktualizovaný (MA)'!$X58</f>
        <v>0</v>
      </c>
      <c r="H58" s="90">
        <f>'Model aktualizovaný (MA)'!H58*'Model aktualizovaný (MA)'!$X58</f>
        <v>0</v>
      </c>
      <c r="I58" s="90">
        <f>'Model aktualizovaný (MA)'!I58*'Model aktualizovaný (MA)'!$X58</f>
        <v>0</v>
      </c>
      <c r="J58" s="90">
        <f>'Model aktualizovaný (MA)'!J58*'Model aktualizovaný (MA)'!$X58</f>
        <v>0</v>
      </c>
      <c r="K58" s="90">
        <f>'Model aktualizovaný (MA)'!K58*'Model aktualizovaný (MA)'!$X58</f>
        <v>0</v>
      </c>
      <c r="L58" s="90">
        <f>'Model aktualizovaný (MA)'!L58*'Model aktualizovaný (MA)'!$X58</f>
        <v>0</v>
      </c>
      <c r="M58" s="90">
        <f>'Model aktualizovaný (MA)'!M58*'Model aktualizovaný (MA)'!$X58</f>
        <v>0</v>
      </c>
      <c r="N58" s="90">
        <f>'Model aktualizovaný (MA)'!N58*'Model aktualizovaný (MA)'!$X58</f>
        <v>0</v>
      </c>
      <c r="O58" s="90">
        <f>'Model aktualizovaný (MA)'!O58*'Model aktualizovaný (MA)'!$X58</f>
        <v>0</v>
      </c>
      <c r="P58" s="90">
        <f>'Model aktualizovaný (MA)'!P58*'Model aktualizovaný (MA)'!$X58</f>
        <v>0</v>
      </c>
      <c r="Q58" s="90">
        <f>'Model aktualizovaný (MA)'!Q58*'Model aktualizovaný (MA)'!$X58</f>
        <v>0</v>
      </c>
      <c r="R58" s="90">
        <f>'Model aktualizovaný (MA)'!R58*'Model aktualizovaný (MA)'!$X58</f>
        <v>0</v>
      </c>
      <c r="S58" s="90">
        <f>'Model aktualizovaný (MA)'!S58*'Model aktualizovaný (MA)'!$X58</f>
        <v>0</v>
      </c>
      <c r="T58" s="92">
        <f t="shared" si="29"/>
        <v>0</v>
      </c>
      <c r="U58" s="105">
        <f t="shared" si="30"/>
        <v>0</v>
      </c>
    </row>
    <row r="59" spans="1:21" ht="15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(MA)'!$X59</f>
        <v>0</v>
      </c>
      <c r="F59" s="90">
        <f>'Model aktualizovaný (MA)'!F59*'Model aktualizovaný (MA)'!$X59</f>
        <v>0</v>
      </c>
      <c r="G59" s="90">
        <f>'Model aktualizovaný (MA)'!G59*'Model aktualizovaný (MA)'!$X59</f>
        <v>0</v>
      </c>
      <c r="H59" s="90">
        <f>'Model aktualizovaný (MA)'!H59*'Model aktualizovaný (MA)'!$X59</f>
        <v>0</v>
      </c>
      <c r="I59" s="90">
        <f>'Model aktualizovaný (MA)'!I59*'Model aktualizovaný (MA)'!$X59</f>
        <v>0</v>
      </c>
      <c r="J59" s="90">
        <f>'Model aktualizovaný (MA)'!J59*'Model aktualizovaný (MA)'!$X59</f>
        <v>0</v>
      </c>
      <c r="K59" s="90">
        <f>'Model aktualizovaný (MA)'!K59*'Model aktualizovaný (MA)'!$X59</f>
        <v>0</v>
      </c>
      <c r="L59" s="90">
        <f>'Model aktualizovaný (MA)'!L59*'Model aktualizovaný (MA)'!$X59</f>
        <v>0</v>
      </c>
      <c r="M59" s="90">
        <f>'Model aktualizovaný (MA)'!M59*'Model aktualizovaný (MA)'!$X59</f>
        <v>0</v>
      </c>
      <c r="N59" s="90">
        <f>'Model aktualizovaný (MA)'!N59*'Model aktualizovaný (MA)'!$X59</f>
        <v>0</v>
      </c>
      <c r="O59" s="90">
        <f>'Model aktualizovaný (MA)'!O59*'Model aktualizovaný (MA)'!$X59</f>
        <v>0</v>
      </c>
      <c r="P59" s="90">
        <f>'Model aktualizovaný (MA)'!P59*'Model aktualizovaný (MA)'!$X59</f>
        <v>0</v>
      </c>
      <c r="Q59" s="90">
        <f>'Model aktualizovaný (MA)'!Q59*'Model aktualizovaný (MA)'!$X59</f>
        <v>0</v>
      </c>
      <c r="R59" s="90">
        <f>'Model aktualizovaný (MA)'!R59*'Model aktualizovaný (MA)'!$X59</f>
        <v>0</v>
      </c>
      <c r="S59" s="90">
        <f>'Model aktualizovaný (MA)'!S59*'Model aktualizovaný (MA)'!$X59</f>
        <v>0</v>
      </c>
      <c r="T59" s="92">
        <f t="shared" si="29"/>
        <v>0</v>
      </c>
      <c r="U59" s="105">
        <f t="shared" si="30"/>
        <v>0</v>
      </c>
    </row>
    <row r="60" spans="1:21" ht="15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(MA)'!$X60</f>
        <v>0</v>
      </c>
      <c r="F60" s="90">
        <f>'Model aktualizovaný (MA)'!F60*'Model aktualizovaný (MA)'!$X60</f>
        <v>0</v>
      </c>
      <c r="G60" s="90">
        <f>'Model aktualizovaný (MA)'!G60*'Model aktualizovaný (MA)'!$X60</f>
        <v>0</v>
      </c>
      <c r="H60" s="90">
        <f>'Model aktualizovaný (MA)'!H60*'Model aktualizovaný (MA)'!$X60</f>
        <v>0</v>
      </c>
      <c r="I60" s="90">
        <f>'Model aktualizovaný (MA)'!I60*'Model aktualizovaný (MA)'!$X60</f>
        <v>0</v>
      </c>
      <c r="J60" s="90">
        <f>'Model aktualizovaný (MA)'!J60*'Model aktualizovaný (MA)'!$X60</f>
        <v>0</v>
      </c>
      <c r="K60" s="90">
        <f>'Model aktualizovaný (MA)'!K60*'Model aktualizovaný (MA)'!$X60</f>
        <v>0</v>
      </c>
      <c r="L60" s="90">
        <f>'Model aktualizovaný (MA)'!L60*'Model aktualizovaný (MA)'!$X60</f>
        <v>0</v>
      </c>
      <c r="M60" s="90">
        <f>'Model aktualizovaný (MA)'!M60*'Model aktualizovaný (MA)'!$X60</f>
        <v>0</v>
      </c>
      <c r="N60" s="90">
        <f>'Model aktualizovaný (MA)'!N60*'Model aktualizovaný (MA)'!$X60</f>
        <v>0</v>
      </c>
      <c r="O60" s="90">
        <f>'Model aktualizovaný (MA)'!O60*'Model aktualizovaný (MA)'!$X60</f>
        <v>0</v>
      </c>
      <c r="P60" s="90">
        <f>'Model aktualizovaný (MA)'!P60*'Model aktualizovaný (MA)'!$X60</f>
        <v>0</v>
      </c>
      <c r="Q60" s="90">
        <f>'Model aktualizovaný (MA)'!Q60*'Model aktualizovaný (MA)'!$X60</f>
        <v>0</v>
      </c>
      <c r="R60" s="90">
        <f>'Model aktualizovaný (MA)'!R60*'Model aktualizovaný (MA)'!$X60</f>
        <v>0</v>
      </c>
      <c r="S60" s="90">
        <f>'Model aktualizovaný (MA)'!S60*'Model aktualizovaný (MA)'!$X60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107</v>
      </c>
      <c r="C61" s="9"/>
      <c r="D61" s="164" t="s">
        <v>315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ht="1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109</v>
      </c>
      <c r="C63" s="9"/>
      <c r="D63" s="164" t="s">
        <v>316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4.45" customHeight="1" thickBot="1" x14ac:dyDescent="0.3"/>
    <row r="65" spans="1:21" ht="15" x14ac:dyDescent="0.25">
      <c r="A65" s="27" t="s">
        <v>106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(MA)'!$X67</f>
        <v>0</v>
      </c>
      <c r="F67" s="83">
        <f>'Model aktualizovaný (MA)'!F67*'Model aktualizovaný (MA)'!$X67</f>
        <v>0</v>
      </c>
      <c r="G67" s="83">
        <f>'Model aktualizovaný (MA)'!G67*'Model aktualizovaný (MA)'!$X67</f>
        <v>0</v>
      </c>
      <c r="H67" s="83">
        <f>'Model aktualizovaný (MA)'!H67*'Model aktualizovaný (MA)'!$X67</f>
        <v>0</v>
      </c>
      <c r="I67" s="83">
        <f>'Model aktualizovaný (MA)'!I67*'Model aktualizovaný (MA)'!$X67</f>
        <v>0</v>
      </c>
      <c r="J67" s="83">
        <f>'Model aktualizovaný (MA)'!J67*'Model aktualizovaný (MA)'!$X67</f>
        <v>0</v>
      </c>
      <c r="K67" s="83">
        <f>'Model aktualizovaný (MA)'!K67*'Model aktualizovaný (MA)'!$X67</f>
        <v>0</v>
      </c>
      <c r="L67" s="83">
        <f>'Model aktualizovaný (MA)'!L67*'Model aktualizovaný (MA)'!$X67</f>
        <v>0</v>
      </c>
      <c r="M67" s="83">
        <f>'Model aktualizovaný (MA)'!M67*'Model aktualizovaný (MA)'!$X67</f>
        <v>0</v>
      </c>
      <c r="N67" s="83">
        <f>'Model aktualizovaný (MA)'!N67*'Model aktualizovaný (MA)'!$X67</f>
        <v>0</v>
      </c>
      <c r="O67" s="83">
        <f>'Model aktualizovaný (MA)'!O67*'Model aktualizovaný (MA)'!$X67</f>
        <v>0</v>
      </c>
      <c r="P67" s="83">
        <f>'Model aktualizovaný (MA)'!P67*'Model aktualizovaný (MA)'!$X67</f>
        <v>0</v>
      </c>
      <c r="Q67" s="83">
        <f>'Model aktualizovaný (MA)'!Q67*'Model aktualizovaný (MA)'!$X67</f>
        <v>0</v>
      </c>
      <c r="R67" s="83">
        <f>'Model aktualizovaný (MA)'!R67*'Model aktualizovaný (MA)'!$X67</f>
        <v>0</v>
      </c>
      <c r="S67" s="83">
        <f>'Model aktualizovaný (MA)'!S67*'Model aktualizovaný (MA)'!$X67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ht="15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(MA)'!$X68</f>
        <v>0</v>
      </c>
      <c r="F68" s="90">
        <f>'Model aktualizovaný (MA)'!F68*'Model aktualizovaný (MA)'!$X68</f>
        <v>0</v>
      </c>
      <c r="G68" s="90">
        <f>'Model aktualizovaný (MA)'!G68*'Model aktualizovaný (MA)'!$X68</f>
        <v>0</v>
      </c>
      <c r="H68" s="90">
        <f>'Model aktualizovaný (MA)'!H68*'Model aktualizovaný (MA)'!$X68</f>
        <v>0</v>
      </c>
      <c r="I68" s="90">
        <f>'Model aktualizovaný (MA)'!I68*'Model aktualizovaný (MA)'!$X68</f>
        <v>0</v>
      </c>
      <c r="J68" s="90">
        <f>'Model aktualizovaný (MA)'!J68*'Model aktualizovaný (MA)'!$X68</f>
        <v>0</v>
      </c>
      <c r="K68" s="90">
        <f>'Model aktualizovaný (MA)'!K68*'Model aktualizovaný (MA)'!$X68</f>
        <v>0</v>
      </c>
      <c r="L68" s="90">
        <f>'Model aktualizovaný (MA)'!L68*'Model aktualizovaný (MA)'!$X68</f>
        <v>0</v>
      </c>
      <c r="M68" s="90">
        <f>'Model aktualizovaný (MA)'!M68*'Model aktualizovaný (MA)'!$X68</f>
        <v>0</v>
      </c>
      <c r="N68" s="90">
        <f>'Model aktualizovaný (MA)'!N68*'Model aktualizovaný (MA)'!$X68</f>
        <v>0</v>
      </c>
      <c r="O68" s="90">
        <f>'Model aktualizovaný (MA)'!O68*'Model aktualizovaný (MA)'!$X68</f>
        <v>0</v>
      </c>
      <c r="P68" s="90">
        <f>'Model aktualizovaný (MA)'!P68*'Model aktualizovaný (MA)'!$X68</f>
        <v>0</v>
      </c>
      <c r="Q68" s="90">
        <f>'Model aktualizovaný (MA)'!Q68*'Model aktualizovaný (MA)'!$X68</f>
        <v>0</v>
      </c>
      <c r="R68" s="90">
        <f>'Model aktualizovaný (MA)'!R68*'Model aktualizovaný (MA)'!$X68</f>
        <v>0</v>
      </c>
      <c r="S68" s="90">
        <f>'Model aktualizovaný (MA)'!S68*'Model aktualizovaný (MA)'!$X68</f>
        <v>0</v>
      </c>
      <c r="T68" s="92">
        <f t="shared" si="33"/>
        <v>0</v>
      </c>
      <c r="U68" s="105">
        <f t="shared" si="34"/>
        <v>0</v>
      </c>
    </row>
    <row r="69" spans="1:21" ht="1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(MA)'!$X69</f>
        <v>0</v>
      </c>
      <c r="F69" s="90">
        <f>'Model aktualizovaný (MA)'!F69*'Model aktualizovaný (MA)'!$X69</f>
        <v>0</v>
      </c>
      <c r="G69" s="90">
        <f>'Model aktualizovaný (MA)'!G69*'Model aktualizovaný (MA)'!$X69</f>
        <v>0</v>
      </c>
      <c r="H69" s="90">
        <f>'Model aktualizovaný (MA)'!H69*'Model aktualizovaný (MA)'!$X69</f>
        <v>0</v>
      </c>
      <c r="I69" s="90">
        <f>'Model aktualizovaný (MA)'!I69*'Model aktualizovaný (MA)'!$X69</f>
        <v>0</v>
      </c>
      <c r="J69" s="90">
        <f>'Model aktualizovaný (MA)'!J69*'Model aktualizovaný (MA)'!$X69</f>
        <v>0</v>
      </c>
      <c r="K69" s="90">
        <f>'Model aktualizovaný (MA)'!K69*'Model aktualizovaný (MA)'!$X69</f>
        <v>0</v>
      </c>
      <c r="L69" s="90">
        <f>'Model aktualizovaný (MA)'!L69*'Model aktualizovaný (MA)'!$X69</f>
        <v>0</v>
      </c>
      <c r="M69" s="90">
        <f>'Model aktualizovaný (MA)'!M69*'Model aktualizovaný (MA)'!$X69</f>
        <v>0</v>
      </c>
      <c r="N69" s="90">
        <f>'Model aktualizovaný (MA)'!N69*'Model aktualizovaný (MA)'!$X69</f>
        <v>0</v>
      </c>
      <c r="O69" s="90">
        <f>'Model aktualizovaný (MA)'!O69*'Model aktualizovaný (MA)'!$X69</f>
        <v>0</v>
      </c>
      <c r="P69" s="90">
        <f>'Model aktualizovaný (MA)'!P69*'Model aktualizovaný (MA)'!$X69</f>
        <v>0</v>
      </c>
      <c r="Q69" s="90">
        <f>'Model aktualizovaný (MA)'!Q69*'Model aktualizovaný (MA)'!$X69</f>
        <v>0</v>
      </c>
      <c r="R69" s="90">
        <f>'Model aktualizovaný (MA)'!R69*'Model aktualizovaný (MA)'!$X69</f>
        <v>0</v>
      </c>
      <c r="S69" s="90">
        <f>'Model aktualizovaný (MA)'!S69*'Model aktualizovaný (MA)'!$X69</f>
        <v>0</v>
      </c>
      <c r="T69" s="92">
        <f t="shared" si="33"/>
        <v>0</v>
      </c>
      <c r="U69" s="105">
        <f t="shared" si="34"/>
        <v>0</v>
      </c>
    </row>
    <row r="70" spans="1:21" ht="1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(MA)'!$X70</f>
        <v>0</v>
      </c>
      <c r="F70" s="90">
        <f>'Model aktualizovaný (MA)'!F70*'Model aktualizovaný (MA)'!$X70</f>
        <v>0</v>
      </c>
      <c r="G70" s="90">
        <f>'Model aktualizovaný (MA)'!G70*'Model aktualizovaný (MA)'!$X70</f>
        <v>0</v>
      </c>
      <c r="H70" s="90">
        <f>'Model aktualizovaný (MA)'!H70*'Model aktualizovaný (MA)'!$X70</f>
        <v>0</v>
      </c>
      <c r="I70" s="90">
        <f>'Model aktualizovaný (MA)'!I70*'Model aktualizovaný (MA)'!$X70</f>
        <v>0</v>
      </c>
      <c r="J70" s="90">
        <f>'Model aktualizovaný (MA)'!J70*'Model aktualizovaný (MA)'!$X70</f>
        <v>0</v>
      </c>
      <c r="K70" s="90">
        <f>'Model aktualizovaný (MA)'!K70*'Model aktualizovaný (MA)'!$X70</f>
        <v>0</v>
      </c>
      <c r="L70" s="90">
        <f>'Model aktualizovaný (MA)'!L70*'Model aktualizovaný (MA)'!$X70</f>
        <v>0</v>
      </c>
      <c r="M70" s="90">
        <f>'Model aktualizovaný (MA)'!M70*'Model aktualizovaný (MA)'!$X70</f>
        <v>0</v>
      </c>
      <c r="N70" s="90">
        <f>'Model aktualizovaný (MA)'!N70*'Model aktualizovaný (MA)'!$X70</f>
        <v>0</v>
      </c>
      <c r="O70" s="90">
        <f>'Model aktualizovaný (MA)'!O70*'Model aktualizovaný (MA)'!$X70</f>
        <v>0</v>
      </c>
      <c r="P70" s="90">
        <f>'Model aktualizovaný (MA)'!P70*'Model aktualizovaný (MA)'!$X70</f>
        <v>0</v>
      </c>
      <c r="Q70" s="90">
        <f>'Model aktualizovaný (MA)'!Q70*'Model aktualizovaný (MA)'!$X70</f>
        <v>0</v>
      </c>
      <c r="R70" s="90">
        <f>'Model aktualizovaný (MA)'!R70*'Model aktualizovaný (MA)'!$X70</f>
        <v>0</v>
      </c>
      <c r="S70" s="90">
        <f>'Model aktualizovaný (MA)'!S70*'Model aktualizovaný (MA)'!$X70</f>
        <v>0</v>
      </c>
      <c r="T70" s="92">
        <f t="shared" si="33"/>
        <v>0</v>
      </c>
      <c r="U70" s="105">
        <f t="shared" si="34"/>
        <v>0</v>
      </c>
    </row>
    <row r="71" spans="1:21" ht="1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(MA)'!$X71</f>
        <v>0</v>
      </c>
      <c r="F71" s="90">
        <f>'Model aktualizovaný (MA)'!F71*'Model aktualizovaný (MA)'!$X71</f>
        <v>0</v>
      </c>
      <c r="G71" s="90">
        <f>'Model aktualizovaný (MA)'!G71*'Model aktualizovaný (MA)'!$X71</f>
        <v>0</v>
      </c>
      <c r="H71" s="90">
        <f>'Model aktualizovaný (MA)'!H71*'Model aktualizovaný (MA)'!$X71</f>
        <v>0</v>
      </c>
      <c r="I71" s="90">
        <f>'Model aktualizovaný (MA)'!I71*'Model aktualizovaný (MA)'!$X71</f>
        <v>0</v>
      </c>
      <c r="J71" s="90">
        <f>'Model aktualizovaný (MA)'!J71*'Model aktualizovaný (MA)'!$X71</f>
        <v>0</v>
      </c>
      <c r="K71" s="90">
        <f>'Model aktualizovaný (MA)'!K71*'Model aktualizovaný (MA)'!$X71</f>
        <v>0</v>
      </c>
      <c r="L71" s="90">
        <f>'Model aktualizovaný (MA)'!L71*'Model aktualizovaný (MA)'!$X71</f>
        <v>0</v>
      </c>
      <c r="M71" s="90">
        <f>'Model aktualizovaný (MA)'!M71*'Model aktualizovaný (MA)'!$X71</f>
        <v>0</v>
      </c>
      <c r="N71" s="90">
        <f>'Model aktualizovaný (MA)'!N71*'Model aktualizovaný (MA)'!$X71</f>
        <v>0</v>
      </c>
      <c r="O71" s="90">
        <f>'Model aktualizovaný (MA)'!O71*'Model aktualizovaný (MA)'!$X71</f>
        <v>0</v>
      </c>
      <c r="P71" s="90">
        <f>'Model aktualizovaný (MA)'!P71*'Model aktualizovaný (MA)'!$X71</f>
        <v>0</v>
      </c>
      <c r="Q71" s="90">
        <f>'Model aktualizovaný (MA)'!Q71*'Model aktualizovaný (MA)'!$X71</f>
        <v>0</v>
      </c>
      <c r="R71" s="90">
        <f>'Model aktualizovaný (MA)'!R71*'Model aktualizovaný (MA)'!$X71</f>
        <v>0</v>
      </c>
      <c r="S71" s="90">
        <f>'Model aktualizovaný (MA)'!S71*'Model aktualizovaný (MA)'!$X71</f>
        <v>0</v>
      </c>
      <c r="T71" s="92">
        <f t="shared" si="33"/>
        <v>0</v>
      </c>
      <c r="U71" s="105">
        <f t="shared" si="34"/>
        <v>0</v>
      </c>
    </row>
    <row r="72" spans="1:21" ht="15" x14ac:dyDescent="0.25">
      <c r="A72" s="5">
        <v>5</v>
      </c>
      <c r="B72" s="6" t="str">
        <f>'Model výchozí (MV)'!B72</f>
        <v>Odpisy dlouhodobého majetku</v>
      </c>
      <c r="C72" s="165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(MA)'!$X72</f>
        <v>0</v>
      </c>
      <c r="F72" s="90">
        <f>'Model aktualizovaný (MA)'!F72*'Model aktualizovaný (MA)'!$X72</f>
        <v>0</v>
      </c>
      <c r="G72" s="90">
        <f>'Model aktualizovaný (MA)'!G72*'Model aktualizovaný (MA)'!$X72</f>
        <v>0</v>
      </c>
      <c r="H72" s="90">
        <f>'Model aktualizovaný (MA)'!H72*'Model aktualizovaný (MA)'!$X72</f>
        <v>0</v>
      </c>
      <c r="I72" s="90">
        <f>'Model aktualizovaný (MA)'!I72*'Model aktualizovaný (MA)'!$X72</f>
        <v>0</v>
      </c>
      <c r="J72" s="90">
        <f>'Model aktualizovaný (MA)'!J72*'Model aktualizovaný (MA)'!$X72</f>
        <v>0</v>
      </c>
      <c r="K72" s="90">
        <f>'Model aktualizovaný (MA)'!K72*'Model aktualizovaný (MA)'!$X72</f>
        <v>0</v>
      </c>
      <c r="L72" s="90">
        <f>'Model aktualizovaný (MA)'!L72*'Model aktualizovaný (MA)'!$X72</f>
        <v>0</v>
      </c>
      <c r="M72" s="90">
        <f>'Model aktualizovaný (MA)'!M72*'Model aktualizovaný (MA)'!$X72</f>
        <v>0</v>
      </c>
      <c r="N72" s="90">
        <f>'Model aktualizovaný (MA)'!N72*'Model aktualizovaný (MA)'!$X72</f>
        <v>0</v>
      </c>
      <c r="O72" s="90">
        <f>'Model aktualizovaný (MA)'!O72*'Model aktualizovaný (MA)'!$X72</f>
        <v>0</v>
      </c>
      <c r="P72" s="90">
        <f>'Model aktualizovaný (MA)'!P72*'Model aktualizovaný (MA)'!$X72</f>
        <v>0</v>
      </c>
      <c r="Q72" s="90">
        <f>'Model aktualizovaný (MA)'!Q72*'Model aktualizovaný (MA)'!$X72</f>
        <v>0</v>
      </c>
      <c r="R72" s="90">
        <f>'Model aktualizovaný (MA)'!R72*'Model aktualizovaný (MA)'!$X72</f>
        <v>0</v>
      </c>
      <c r="S72" s="90">
        <f>'Model aktualizovaný (MA)'!S72*'Model aktualizovaný (MA)'!$X72</f>
        <v>0</v>
      </c>
      <c r="T72" s="92">
        <f t="shared" si="33"/>
        <v>0</v>
      </c>
      <c r="U72" s="105">
        <f t="shared" si="34"/>
        <v>0</v>
      </c>
    </row>
    <row r="73" spans="1:21" ht="15" x14ac:dyDescent="0.25">
      <c r="B73" s="6"/>
      <c r="C73" s="165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(MA)'!$X73</f>
        <v>0</v>
      </c>
      <c r="F73" s="90">
        <f>'Model aktualizovaný (MA)'!F73*'Model aktualizovaný (MA)'!$X73</f>
        <v>0</v>
      </c>
      <c r="G73" s="90">
        <f>'Model aktualizovaný (MA)'!G73*'Model aktualizovaný (MA)'!$X73</f>
        <v>0</v>
      </c>
      <c r="H73" s="90">
        <f>'Model aktualizovaný (MA)'!H73*'Model aktualizovaný (MA)'!$X73</f>
        <v>0</v>
      </c>
      <c r="I73" s="90">
        <f>'Model aktualizovaný (MA)'!I73*'Model aktualizovaný (MA)'!$X73</f>
        <v>0</v>
      </c>
      <c r="J73" s="90">
        <f>'Model aktualizovaný (MA)'!J73*'Model aktualizovaný (MA)'!$X73</f>
        <v>0</v>
      </c>
      <c r="K73" s="90">
        <f>'Model aktualizovaný (MA)'!K73*'Model aktualizovaný (MA)'!$X73</f>
        <v>0</v>
      </c>
      <c r="L73" s="90">
        <f>'Model aktualizovaný (MA)'!L73*'Model aktualizovaný (MA)'!$X73</f>
        <v>0</v>
      </c>
      <c r="M73" s="90">
        <f>'Model aktualizovaný (MA)'!M73*'Model aktualizovaný (MA)'!$X73</f>
        <v>0</v>
      </c>
      <c r="N73" s="90">
        <f>'Model aktualizovaný (MA)'!N73*'Model aktualizovaný (MA)'!$X73</f>
        <v>0</v>
      </c>
      <c r="O73" s="90">
        <f>'Model aktualizovaný (MA)'!O73*'Model aktualizovaný (MA)'!$X73</f>
        <v>0</v>
      </c>
      <c r="P73" s="90">
        <f>'Model aktualizovaný (MA)'!P73*'Model aktualizovaný (MA)'!$X73</f>
        <v>0</v>
      </c>
      <c r="Q73" s="90">
        <f>'Model aktualizovaný (MA)'!Q73*'Model aktualizovaný (MA)'!$X73</f>
        <v>0</v>
      </c>
      <c r="R73" s="90">
        <f>'Model aktualizovaný (MA)'!R73*'Model aktualizovaný (MA)'!$X73</f>
        <v>0</v>
      </c>
      <c r="S73" s="90">
        <f>'Model aktualizovaný (MA)'!S73*'Model aktualizovaný (MA)'!$X73</f>
        <v>0</v>
      </c>
      <c r="T73" s="92">
        <f t="shared" si="33"/>
        <v>0</v>
      </c>
      <c r="U73" s="105">
        <f t="shared" si="34"/>
        <v>0</v>
      </c>
    </row>
    <row r="74" spans="1:21" ht="1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(MA)'!$X74</f>
        <v>0</v>
      </c>
      <c r="F74" s="90">
        <f>'Model aktualizovaný (MA)'!F74*'Model aktualizovaný (MA)'!$X74</f>
        <v>0</v>
      </c>
      <c r="G74" s="90">
        <f>'Model aktualizovaný (MA)'!G74*'Model aktualizovaný (MA)'!$X74</f>
        <v>0</v>
      </c>
      <c r="H74" s="90">
        <f>'Model aktualizovaný (MA)'!H74*'Model aktualizovaný (MA)'!$X74</f>
        <v>0</v>
      </c>
      <c r="I74" s="90">
        <f>'Model aktualizovaný (MA)'!I74*'Model aktualizovaný (MA)'!$X74</f>
        <v>0</v>
      </c>
      <c r="J74" s="90">
        <f>'Model aktualizovaný (MA)'!J74*'Model aktualizovaný (MA)'!$X74</f>
        <v>0</v>
      </c>
      <c r="K74" s="90">
        <f>'Model aktualizovaný (MA)'!K74*'Model aktualizovaný (MA)'!$X74</f>
        <v>0</v>
      </c>
      <c r="L74" s="90">
        <f>'Model aktualizovaný (MA)'!L74*'Model aktualizovaný (MA)'!$X74</f>
        <v>0</v>
      </c>
      <c r="M74" s="90">
        <f>'Model aktualizovaný (MA)'!M74*'Model aktualizovaný (MA)'!$X74</f>
        <v>0</v>
      </c>
      <c r="N74" s="90">
        <f>'Model aktualizovaný (MA)'!N74*'Model aktualizovaný (MA)'!$X74</f>
        <v>0</v>
      </c>
      <c r="O74" s="90">
        <f>'Model aktualizovaný (MA)'!O74*'Model aktualizovaný (MA)'!$X74</f>
        <v>0</v>
      </c>
      <c r="P74" s="90">
        <f>'Model aktualizovaný (MA)'!P74*'Model aktualizovaný (MA)'!$X74</f>
        <v>0</v>
      </c>
      <c r="Q74" s="90">
        <f>'Model aktualizovaný (MA)'!Q74*'Model aktualizovaný (MA)'!$X74</f>
        <v>0</v>
      </c>
      <c r="R74" s="90">
        <f>'Model aktualizovaný (MA)'!R74*'Model aktualizovaný (MA)'!$X74</f>
        <v>0</v>
      </c>
      <c r="S74" s="90">
        <f>'Model aktualizovaný (MA)'!S74*'Model aktualizovaný (MA)'!$X74</f>
        <v>0</v>
      </c>
      <c r="T74" s="92">
        <f t="shared" si="33"/>
        <v>0</v>
      </c>
      <c r="U74" s="105">
        <f t="shared" si="34"/>
        <v>0</v>
      </c>
    </row>
    <row r="75" spans="1:21" ht="15" x14ac:dyDescent="0.25">
      <c r="A75" s="5">
        <v>7</v>
      </c>
      <c r="B75" s="6" t="str">
        <f>'Model výchozí (MV)'!B75</f>
        <v>Mzdové náklady</v>
      </c>
      <c r="C75" s="165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(MA)'!$X75</f>
        <v>0</v>
      </c>
      <c r="F75" s="90">
        <f>'Model aktualizovaný (MA)'!F75*'Model aktualizovaný (MA)'!$X75</f>
        <v>0</v>
      </c>
      <c r="G75" s="90">
        <f>'Model aktualizovaný (MA)'!G75*'Model aktualizovaný (MA)'!$X75</f>
        <v>0</v>
      </c>
      <c r="H75" s="90">
        <f>'Model aktualizovaný (MA)'!H75*'Model aktualizovaný (MA)'!$X75</f>
        <v>0</v>
      </c>
      <c r="I75" s="90">
        <f>'Model aktualizovaný (MA)'!I75*'Model aktualizovaný (MA)'!$X75</f>
        <v>0</v>
      </c>
      <c r="J75" s="90">
        <f>'Model aktualizovaný (MA)'!J75*'Model aktualizovaný (MA)'!$X75</f>
        <v>0</v>
      </c>
      <c r="K75" s="90">
        <f>'Model aktualizovaný (MA)'!K75*'Model aktualizovaný (MA)'!$X75</f>
        <v>0</v>
      </c>
      <c r="L75" s="90">
        <f>'Model aktualizovaný (MA)'!L75*'Model aktualizovaný (MA)'!$X75</f>
        <v>0</v>
      </c>
      <c r="M75" s="90">
        <f>'Model aktualizovaný (MA)'!M75*'Model aktualizovaný (MA)'!$X75</f>
        <v>0</v>
      </c>
      <c r="N75" s="90">
        <f>'Model aktualizovaný (MA)'!N75*'Model aktualizovaný (MA)'!$X75</f>
        <v>0</v>
      </c>
      <c r="O75" s="90">
        <f>'Model aktualizovaný (MA)'!O75*'Model aktualizovaný (MA)'!$X75</f>
        <v>0</v>
      </c>
      <c r="P75" s="90">
        <f>'Model aktualizovaný (MA)'!P75*'Model aktualizovaný (MA)'!$X75</f>
        <v>0</v>
      </c>
      <c r="Q75" s="90">
        <f>'Model aktualizovaný (MA)'!Q75*'Model aktualizovaný (MA)'!$X75</f>
        <v>0</v>
      </c>
      <c r="R75" s="90">
        <f>'Model aktualizovaný (MA)'!R75*'Model aktualizovaný (MA)'!$X75</f>
        <v>0</v>
      </c>
      <c r="S75" s="90">
        <f>'Model aktualizovaný (MA)'!S75*'Model aktualizovaný (MA)'!$X75</f>
        <v>0</v>
      </c>
      <c r="T75" s="92">
        <f t="shared" si="33"/>
        <v>0</v>
      </c>
      <c r="U75" s="105">
        <f t="shared" si="34"/>
        <v>0</v>
      </c>
    </row>
    <row r="76" spans="1:21" ht="15" x14ac:dyDescent="0.25">
      <c r="A76" s="5"/>
      <c r="B76" s="6"/>
      <c r="C76" s="165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(MA)'!$X76</f>
        <v>0</v>
      </c>
      <c r="F76" s="90">
        <f>'Model aktualizovaný (MA)'!F76*'Model aktualizovaný (MA)'!$X76</f>
        <v>0</v>
      </c>
      <c r="G76" s="90">
        <f>'Model aktualizovaný (MA)'!G76*'Model aktualizovaný (MA)'!$X76</f>
        <v>0</v>
      </c>
      <c r="H76" s="90">
        <f>'Model aktualizovaný (MA)'!H76*'Model aktualizovaný (MA)'!$X76</f>
        <v>0</v>
      </c>
      <c r="I76" s="90">
        <f>'Model aktualizovaný (MA)'!I76*'Model aktualizovaný (MA)'!$X76</f>
        <v>0</v>
      </c>
      <c r="J76" s="90">
        <f>'Model aktualizovaný (MA)'!J76*'Model aktualizovaný (MA)'!$X76</f>
        <v>0</v>
      </c>
      <c r="K76" s="90">
        <f>'Model aktualizovaný (MA)'!K76*'Model aktualizovaný (MA)'!$X76</f>
        <v>0</v>
      </c>
      <c r="L76" s="90">
        <f>'Model aktualizovaný (MA)'!L76*'Model aktualizovaný (MA)'!$X76</f>
        <v>0</v>
      </c>
      <c r="M76" s="90">
        <f>'Model aktualizovaný (MA)'!M76*'Model aktualizovaný (MA)'!$X76</f>
        <v>0</v>
      </c>
      <c r="N76" s="90">
        <f>'Model aktualizovaný (MA)'!N76*'Model aktualizovaný (MA)'!$X76</f>
        <v>0</v>
      </c>
      <c r="O76" s="90">
        <f>'Model aktualizovaný (MA)'!O76*'Model aktualizovaný (MA)'!$X76</f>
        <v>0</v>
      </c>
      <c r="P76" s="90">
        <f>'Model aktualizovaný (MA)'!P76*'Model aktualizovaný (MA)'!$X76</f>
        <v>0</v>
      </c>
      <c r="Q76" s="90">
        <f>'Model aktualizovaný (MA)'!Q76*'Model aktualizovaný (MA)'!$X76</f>
        <v>0</v>
      </c>
      <c r="R76" s="90">
        <f>'Model aktualizovaný (MA)'!R76*'Model aktualizovaný (MA)'!$X76</f>
        <v>0</v>
      </c>
      <c r="S76" s="90">
        <f>'Model aktualizovaný (MA)'!S76*'Model aktualizovaný (MA)'!$X76</f>
        <v>0</v>
      </c>
      <c r="T76" s="92">
        <f t="shared" si="33"/>
        <v>0</v>
      </c>
      <c r="U76" s="105">
        <f t="shared" si="34"/>
        <v>0</v>
      </c>
    </row>
    <row r="77" spans="1:21" ht="15" x14ac:dyDescent="0.25">
      <c r="A77" s="5"/>
      <c r="B77" s="6"/>
      <c r="C77" s="165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(MA)'!$X77</f>
        <v>0</v>
      </c>
      <c r="F77" s="90">
        <f>'Model aktualizovaný (MA)'!F77*'Model aktualizovaný (MA)'!$X77</f>
        <v>0</v>
      </c>
      <c r="G77" s="90">
        <f>'Model aktualizovaný (MA)'!G77*'Model aktualizovaný (MA)'!$X77</f>
        <v>0</v>
      </c>
      <c r="H77" s="90">
        <f>'Model aktualizovaný (MA)'!H77*'Model aktualizovaný (MA)'!$X77</f>
        <v>0</v>
      </c>
      <c r="I77" s="90">
        <f>'Model aktualizovaný (MA)'!I77*'Model aktualizovaný (MA)'!$X77</f>
        <v>0</v>
      </c>
      <c r="J77" s="90">
        <f>'Model aktualizovaný (MA)'!J77*'Model aktualizovaný (MA)'!$X77</f>
        <v>0</v>
      </c>
      <c r="K77" s="90">
        <f>'Model aktualizovaný (MA)'!K77*'Model aktualizovaný (MA)'!$X77</f>
        <v>0</v>
      </c>
      <c r="L77" s="90">
        <f>'Model aktualizovaný (MA)'!L77*'Model aktualizovaný (MA)'!$X77</f>
        <v>0</v>
      </c>
      <c r="M77" s="90">
        <f>'Model aktualizovaný (MA)'!M77*'Model aktualizovaný (MA)'!$X77</f>
        <v>0</v>
      </c>
      <c r="N77" s="90">
        <f>'Model aktualizovaný (MA)'!N77*'Model aktualizovaný (MA)'!$X77</f>
        <v>0</v>
      </c>
      <c r="O77" s="90">
        <f>'Model aktualizovaný (MA)'!O77*'Model aktualizovaný (MA)'!$X77</f>
        <v>0</v>
      </c>
      <c r="P77" s="90">
        <f>'Model aktualizovaný (MA)'!P77*'Model aktualizovaný (MA)'!$X77</f>
        <v>0</v>
      </c>
      <c r="Q77" s="90">
        <f>'Model aktualizovaný (MA)'!Q77*'Model aktualizovaný (MA)'!$X77</f>
        <v>0</v>
      </c>
      <c r="R77" s="90">
        <f>'Model aktualizovaný (MA)'!R77*'Model aktualizovaný (MA)'!$X77</f>
        <v>0</v>
      </c>
      <c r="S77" s="90">
        <f>'Model aktualizovaný (MA)'!S77*'Model aktualizovaný (MA)'!$X77</f>
        <v>0</v>
      </c>
      <c r="T77" s="92">
        <f t="shared" si="33"/>
        <v>0</v>
      </c>
      <c r="U77" s="105">
        <f t="shared" si="34"/>
        <v>0</v>
      </c>
    </row>
    <row r="78" spans="1:21" ht="15" x14ac:dyDescent="0.25">
      <c r="A78" s="5"/>
      <c r="B78" s="6"/>
      <c r="C78" s="165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(MA)'!$X78</f>
        <v>0</v>
      </c>
      <c r="F78" s="90">
        <f>'Model aktualizovaný (MA)'!F78*'Model aktualizovaný (MA)'!$X78</f>
        <v>0</v>
      </c>
      <c r="G78" s="90">
        <f>'Model aktualizovaný (MA)'!G78*'Model aktualizovaný (MA)'!$X78</f>
        <v>0</v>
      </c>
      <c r="H78" s="90">
        <f>'Model aktualizovaný (MA)'!H78*'Model aktualizovaný (MA)'!$X78</f>
        <v>0</v>
      </c>
      <c r="I78" s="90">
        <f>'Model aktualizovaný (MA)'!I78*'Model aktualizovaný (MA)'!$X78</f>
        <v>0</v>
      </c>
      <c r="J78" s="90">
        <f>'Model aktualizovaný (MA)'!J78*'Model aktualizovaný (MA)'!$X78</f>
        <v>0</v>
      </c>
      <c r="K78" s="90">
        <f>'Model aktualizovaný (MA)'!K78*'Model aktualizovaný (MA)'!$X78</f>
        <v>0</v>
      </c>
      <c r="L78" s="90">
        <f>'Model aktualizovaný (MA)'!L78*'Model aktualizovaný (MA)'!$X78</f>
        <v>0</v>
      </c>
      <c r="M78" s="90">
        <f>'Model aktualizovaný (MA)'!M78*'Model aktualizovaný (MA)'!$X78</f>
        <v>0</v>
      </c>
      <c r="N78" s="90">
        <f>'Model aktualizovaný (MA)'!N78*'Model aktualizovaný (MA)'!$X78</f>
        <v>0</v>
      </c>
      <c r="O78" s="90">
        <f>'Model aktualizovaný (MA)'!O78*'Model aktualizovaný (MA)'!$X78</f>
        <v>0</v>
      </c>
      <c r="P78" s="90">
        <f>'Model aktualizovaný (MA)'!P78*'Model aktualizovaný (MA)'!$X78</f>
        <v>0</v>
      </c>
      <c r="Q78" s="90">
        <f>'Model aktualizovaný (MA)'!Q78*'Model aktualizovaný (MA)'!$X78</f>
        <v>0</v>
      </c>
      <c r="R78" s="90">
        <f>'Model aktualizovaný (MA)'!R78*'Model aktualizovaný (MA)'!$X78</f>
        <v>0</v>
      </c>
      <c r="S78" s="90">
        <f>'Model aktualizovaný (MA)'!S78*'Model aktualizovaný (MA)'!$X78</f>
        <v>0</v>
      </c>
      <c r="T78" s="92">
        <f t="shared" si="33"/>
        <v>0</v>
      </c>
      <c r="U78" s="105">
        <f t="shared" si="34"/>
        <v>0</v>
      </c>
    </row>
    <row r="79" spans="1:21" ht="15" x14ac:dyDescent="0.25">
      <c r="A79" s="5">
        <v>8</v>
      </c>
      <c r="B79" s="6" t="str">
        <f>'Model výchozí (MV)'!B79</f>
        <v>Sociální a zdravotní pojištění</v>
      </c>
      <c r="C79" s="165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(MA)'!$X79</f>
        <v>0</v>
      </c>
      <c r="F79" s="90">
        <f>'Model aktualizovaný (MA)'!F79*'Model aktualizovaný (MA)'!$X79</f>
        <v>0</v>
      </c>
      <c r="G79" s="90">
        <f>'Model aktualizovaný (MA)'!G79*'Model aktualizovaný (MA)'!$X79</f>
        <v>0</v>
      </c>
      <c r="H79" s="90">
        <f>'Model aktualizovaný (MA)'!H79*'Model aktualizovaný (MA)'!$X79</f>
        <v>0</v>
      </c>
      <c r="I79" s="90">
        <f>'Model aktualizovaný (MA)'!I79*'Model aktualizovaný (MA)'!$X79</f>
        <v>0</v>
      </c>
      <c r="J79" s="90">
        <f>'Model aktualizovaný (MA)'!J79*'Model aktualizovaný (MA)'!$X79</f>
        <v>0</v>
      </c>
      <c r="K79" s="90">
        <f>'Model aktualizovaný (MA)'!K79*'Model aktualizovaný (MA)'!$X79</f>
        <v>0</v>
      </c>
      <c r="L79" s="90">
        <f>'Model aktualizovaný (MA)'!L79*'Model aktualizovaný (MA)'!$X79</f>
        <v>0</v>
      </c>
      <c r="M79" s="90">
        <f>'Model aktualizovaný (MA)'!M79*'Model aktualizovaný (MA)'!$X79</f>
        <v>0</v>
      </c>
      <c r="N79" s="90">
        <f>'Model aktualizovaný (MA)'!N79*'Model aktualizovaný (MA)'!$X79</f>
        <v>0</v>
      </c>
      <c r="O79" s="90">
        <f>'Model aktualizovaný (MA)'!O79*'Model aktualizovaný (MA)'!$X79</f>
        <v>0</v>
      </c>
      <c r="P79" s="90">
        <f>'Model aktualizovaný (MA)'!P79*'Model aktualizovaný (MA)'!$X79</f>
        <v>0</v>
      </c>
      <c r="Q79" s="90">
        <f>'Model aktualizovaný (MA)'!Q79*'Model aktualizovaný (MA)'!$X79</f>
        <v>0</v>
      </c>
      <c r="R79" s="90">
        <f>'Model aktualizovaný (MA)'!R79*'Model aktualizovaný (MA)'!$X79</f>
        <v>0</v>
      </c>
      <c r="S79" s="90">
        <f>'Model aktualizovaný (MA)'!S79*'Model aktualizovaný (MA)'!$X79</f>
        <v>0</v>
      </c>
      <c r="T79" s="92">
        <f t="shared" si="33"/>
        <v>0</v>
      </c>
      <c r="U79" s="105">
        <f t="shared" si="34"/>
        <v>0</v>
      </c>
    </row>
    <row r="80" spans="1:21" ht="15" x14ac:dyDescent="0.25">
      <c r="A80" s="5"/>
      <c r="B80" s="6"/>
      <c r="C80" s="165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(MA)'!$X80</f>
        <v>0</v>
      </c>
      <c r="F80" s="90">
        <f>'Model aktualizovaný (MA)'!F80*'Model aktualizovaný (MA)'!$X80</f>
        <v>0</v>
      </c>
      <c r="G80" s="90">
        <f>'Model aktualizovaný (MA)'!G80*'Model aktualizovaný (MA)'!$X80</f>
        <v>0</v>
      </c>
      <c r="H80" s="90">
        <f>'Model aktualizovaný (MA)'!H80*'Model aktualizovaný (MA)'!$X80</f>
        <v>0</v>
      </c>
      <c r="I80" s="90">
        <f>'Model aktualizovaný (MA)'!I80*'Model aktualizovaný (MA)'!$X80</f>
        <v>0</v>
      </c>
      <c r="J80" s="90">
        <f>'Model aktualizovaný (MA)'!J80*'Model aktualizovaný (MA)'!$X80</f>
        <v>0</v>
      </c>
      <c r="K80" s="90">
        <f>'Model aktualizovaný (MA)'!K80*'Model aktualizovaný (MA)'!$X80</f>
        <v>0</v>
      </c>
      <c r="L80" s="90">
        <f>'Model aktualizovaný (MA)'!L80*'Model aktualizovaný (MA)'!$X80</f>
        <v>0</v>
      </c>
      <c r="M80" s="90">
        <f>'Model aktualizovaný (MA)'!M80*'Model aktualizovaný (MA)'!$X80</f>
        <v>0</v>
      </c>
      <c r="N80" s="90">
        <f>'Model aktualizovaný (MA)'!N80*'Model aktualizovaný (MA)'!$X80</f>
        <v>0</v>
      </c>
      <c r="O80" s="90">
        <f>'Model aktualizovaný (MA)'!O80*'Model aktualizovaný (MA)'!$X80</f>
        <v>0</v>
      </c>
      <c r="P80" s="90">
        <f>'Model aktualizovaný (MA)'!P80*'Model aktualizovaný (MA)'!$X80</f>
        <v>0</v>
      </c>
      <c r="Q80" s="90">
        <f>'Model aktualizovaný (MA)'!Q80*'Model aktualizovaný (MA)'!$X80</f>
        <v>0</v>
      </c>
      <c r="R80" s="90">
        <f>'Model aktualizovaný (MA)'!R80*'Model aktualizovaný (MA)'!$X80</f>
        <v>0</v>
      </c>
      <c r="S80" s="90">
        <f>'Model aktualizovaný (MA)'!S80*'Model aktualizovaný (MA)'!$X80</f>
        <v>0</v>
      </c>
      <c r="T80" s="92">
        <f t="shared" si="33"/>
        <v>0</v>
      </c>
      <c r="U80" s="105">
        <f t="shared" si="34"/>
        <v>0</v>
      </c>
    </row>
    <row r="81" spans="1:21" ht="15" x14ac:dyDescent="0.25">
      <c r="A81" s="5"/>
      <c r="B81" s="6"/>
      <c r="C81" s="165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(MA)'!$X81</f>
        <v>0</v>
      </c>
      <c r="F81" s="90">
        <f>'Model aktualizovaný (MA)'!F81*'Model aktualizovaný (MA)'!$X81</f>
        <v>0</v>
      </c>
      <c r="G81" s="90">
        <f>'Model aktualizovaný (MA)'!G81*'Model aktualizovaný (MA)'!$X81</f>
        <v>0</v>
      </c>
      <c r="H81" s="90">
        <f>'Model aktualizovaný (MA)'!H81*'Model aktualizovaný (MA)'!$X81</f>
        <v>0</v>
      </c>
      <c r="I81" s="90">
        <f>'Model aktualizovaný (MA)'!I81*'Model aktualizovaný (MA)'!$X81</f>
        <v>0</v>
      </c>
      <c r="J81" s="90">
        <f>'Model aktualizovaný (MA)'!J81*'Model aktualizovaný (MA)'!$X81</f>
        <v>0</v>
      </c>
      <c r="K81" s="90">
        <f>'Model aktualizovaný (MA)'!K81*'Model aktualizovaný (MA)'!$X81</f>
        <v>0</v>
      </c>
      <c r="L81" s="90">
        <f>'Model aktualizovaný (MA)'!L81*'Model aktualizovaný (MA)'!$X81</f>
        <v>0</v>
      </c>
      <c r="M81" s="90">
        <f>'Model aktualizovaný (MA)'!M81*'Model aktualizovaný (MA)'!$X81</f>
        <v>0</v>
      </c>
      <c r="N81" s="90">
        <f>'Model aktualizovaný (MA)'!N81*'Model aktualizovaný (MA)'!$X81</f>
        <v>0</v>
      </c>
      <c r="O81" s="90">
        <f>'Model aktualizovaný (MA)'!O81*'Model aktualizovaný (MA)'!$X81</f>
        <v>0</v>
      </c>
      <c r="P81" s="90">
        <f>'Model aktualizovaný (MA)'!P81*'Model aktualizovaný (MA)'!$X81</f>
        <v>0</v>
      </c>
      <c r="Q81" s="90">
        <f>'Model aktualizovaný (MA)'!Q81*'Model aktualizovaný (MA)'!$X81</f>
        <v>0</v>
      </c>
      <c r="R81" s="90">
        <f>'Model aktualizovaný (MA)'!R81*'Model aktualizovaný (MA)'!$X81</f>
        <v>0</v>
      </c>
      <c r="S81" s="90">
        <f>'Model aktualizovaný (MA)'!S81*'Model aktualizovaný (MA)'!$X81</f>
        <v>0</v>
      </c>
      <c r="T81" s="92">
        <f t="shared" si="33"/>
        <v>0</v>
      </c>
      <c r="U81" s="105">
        <f t="shared" si="34"/>
        <v>0</v>
      </c>
    </row>
    <row r="82" spans="1:21" ht="15" x14ac:dyDescent="0.25">
      <c r="A82" s="5"/>
      <c r="B82" s="6"/>
      <c r="C82" s="165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(MA)'!$X82</f>
        <v>0</v>
      </c>
      <c r="F82" s="90">
        <f>'Model aktualizovaný (MA)'!F82*'Model aktualizovaný (MA)'!$X82</f>
        <v>0</v>
      </c>
      <c r="G82" s="90">
        <f>'Model aktualizovaný (MA)'!G82*'Model aktualizovaný (MA)'!$X82</f>
        <v>0</v>
      </c>
      <c r="H82" s="90">
        <f>'Model aktualizovaný (MA)'!H82*'Model aktualizovaný (MA)'!$X82</f>
        <v>0</v>
      </c>
      <c r="I82" s="90">
        <f>'Model aktualizovaný (MA)'!I82*'Model aktualizovaný (MA)'!$X82</f>
        <v>0</v>
      </c>
      <c r="J82" s="90">
        <f>'Model aktualizovaný (MA)'!J82*'Model aktualizovaný (MA)'!$X82</f>
        <v>0</v>
      </c>
      <c r="K82" s="90">
        <f>'Model aktualizovaný (MA)'!K82*'Model aktualizovaný (MA)'!$X82</f>
        <v>0</v>
      </c>
      <c r="L82" s="90">
        <f>'Model aktualizovaný (MA)'!L82*'Model aktualizovaný (MA)'!$X82</f>
        <v>0</v>
      </c>
      <c r="M82" s="90">
        <f>'Model aktualizovaný (MA)'!M82*'Model aktualizovaný (MA)'!$X82</f>
        <v>0</v>
      </c>
      <c r="N82" s="90">
        <f>'Model aktualizovaný (MA)'!N82*'Model aktualizovaný (MA)'!$X82</f>
        <v>0</v>
      </c>
      <c r="O82" s="90">
        <f>'Model aktualizovaný (MA)'!O82*'Model aktualizovaný (MA)'!$X82</f>
        <v>0</v>
      </c>
      <c r="P82" s="90">
        <f>'Model aktualizovaný (MA)'!P82*'Model aktualizovaný (MA)'!$X82</f>
        <v>0</v>
      </c>
      <c r="Q82" s="90">
        <f>'Model aktualizovaný (MA)'!Q82*'Model aktualizovaný (MA)'!$X82</f>
        <v>0</v>
      </c>
      <c r="R82" s="90">
        <f>'Model aktualizovaný (MA)'!R82*'Model aktualizovaný (MA)'!$X82</f>
        <v>0</v>
      </c>
      <c r="S82" s="90">
        <f>'Model aktualizovaný (MA)'!S82*'Model aktualizovaný (MA)'!$X82</f>
        <v>0</v>
      </c>
      <c r="T82" s="92">
        <f t="shared" si="33"/>
        <v>0</v>
      </c>
      <c r="U82" s="105">
        <f t="shared" si="34"/>
        <v>0</v>
      </c>
    </row>
    <row r="83" spans="1:21" ht="15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(MA)'!$X83</f>
        <v>0</v>
      </c>
      <c r="F83" s="90">
        <f>'Model aktualizovaný (MA)'!F83*'Model aktualizovaný (MA)'!$X83</f>
        <v>0</v>
      </c>
      <c r="G83" s="90">
        <f>'Model aktualizovaný (MA)'!G83*'Model aktualizovaný (MA)'!$X83</f>
        <v>0</v>
      </c>
      <c r="H83" s="90">
        <f>'Model aktualizovaný (MA)'!H83*'Model aktualizovaný (MA)'!$X83</f>
        <v>0</v>
      </c>
      <c r="I83" s="90">
        <f>'Model aktualizovaný (MA)'!I83*'Model aktualizovaný (MA)'!$X83</f>
        <v>0</v>
      </c>
      <c r="J83" s="90">
        <f>'Model aktualizovaný (MA)'!J83*'Model aktualizovaný (MA)'!$X83</f>
        <v>0</v>
      </c>
      <c r="K83" s="90">
        <f>'Model aktualizovaný (MA)'!K83*'Model aktualizovaný (MA)'!$X83</f>
        <v>0</v>
      </c>
      <c r="L83" s="90">
        <f>'Model aktualizovaný (MA)'!L83*'Model aktualizovaný (MA)'!$X83</f>
        <v>0</v>
      </c>
      <c r="M83" s="90">
        <f>'Model aktualizovaný (MA)'!M83*'Model aktualizovaný (MA)'!$X83</f>
        <v>0</v>
      </c>
      <c r="N83" s="90">
        <f>'Model aktualizovaný (MA)'!N83*'Model aktualizovaný (MA)'!$X83</f>
        <v>0</v>
      </c>
      <c r="O83" s="90">
        <f>'Model aktualizovaný (MA)'!O83*'Model aktualizovaný (MA)'!$X83</f>
        <v>0</v>
      </c>
      <c r="P83" s="90">
        <f>'Model aktualizovaný (MA)'!P83*'Model aktualizovaný (MA)'!$X83</f>
        <v>0</v>
      </c>
      <c r="Q83" s="90">
        <f>'Model aktualizovaný (MA)'!Q83*'Model aktualizovaný (MA)'!$X83</f>
        <v>0</v>
      </c>
      <c r="R83" s="90">
        <f>'Model aktualizovaný (MA)'!R83*'Model aktualizovaný (MA)'!$X83</f>
        <v>0</v>
      </c>
      <c r="S83" s="90">
        <f>'Model aktualizovaný (MA)'!S83*'Model aktualizovaný (MA)'!$X83</f>
        <v>0</v>
      </c>
      <c r="T83" s="92">
        <f t="shared" si="33"/>
        <v>0</v>
      </c>
      <c r="U83" s="105">
        <f t="shared" si="34"/>
        <v>0</v>
      </c>
    </row>
    <row r="84" spans="1:21" ht="1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(MA)'!$X84</f>
        <v>0</v>
      </c>
      <c r="F84" s="90">
        <f>'Model aktualizovaný (MA)'!F84*'Model aktualizovaný (MA)'!$X84</f>
        <v>0</v>
      </c>
      <c r="G84" s="90">
        <f>'Model aktualizovaný (MA)'!G84*'Model aktualizovaný (MA)'!$X84</f>
        <v>0</v>
      </c>
      <c r="H84" s="90">
        <f>'Model aktualizovaný (MA)'!H84*'Model aktualizovaný (MA)'!$X84</f>
        <v>0</v>
      </c>
      <c r="I84" s="90">
        <f>'Model aktualizovaný (MA)'!I84*'Model aktualizovaný (MA)'!$X84</f>
        <v>0</v>
      </c>
      <c r="J84" s="90">
        <f>'Model aktualizovaný (MA)'!J84*'Model aktualizovaný (MA)'!$X84</f>
        <v>0</v>
      </c>
      <c r="K84" s="90">
        <f>'Model aktualizovaný (MA)'!K84*'Model aktualizovaný (MA)'!$X84</f>
        <v>0</v>
      </c>
      <c r="L84" s="90">
        <f>'Model aktualizovaný (MA)'!L84*'Model aktualizovaný (MA)'!$X84</f>
        <v>0</v>
      </c>
      <c r="M84" s="90">
        <f>'Model aktualizovaný (MA)'!M84*'Model aktualizovaný (MA)'!$X84</f>
        <v>0</v>
      </c>
      <c r="N84" s="90">
        <f>'Model aktualizovaný (MA)'!N84*'Model aktualizovaný (MA)'!$X84</f>
        <v>0</v>
      </c>
      <c r="O84" s="90">
        <f>'Model aktualizovaný (MA)'!O84*'Model aktualizovaný (MA)'!$X84</f>
        <v>0</v>
      </c>
      <c r="P84" s="90">
        <f>'Model aktualizovaný (MA)'!P84*'Model aktualizovaný (MA)'!$X84</f>
        <v>0</v>
      </c>
      <c r="Q84" s="90">
        <f>'Model aktualizovaný (MA)'!Q84*'Model aktualizovaný (MA)'!$X84</f>
        <v>0</v>
      </c>
      <c r="R84" s="90">
        <f>'Model aktualizovaný (MA)'!R84*'Model aktualizovaný (MA)'!$X84</f>
        <v>0</v>
      </c>
      <c r="S84" s="90">
        <f>'Model aktualizovaný (MA)'!S84*'Model aktualizovaný (MA)'!$X84</f>
        <v>0</v>
      </c>
      <c r="T84" s="92">
        <f t="shared" si="33"/>
        <v>0</v>
      </c>
      <c r="U84" s="105">
        <f t="shared" si="34"/>
        <v>0</v>
      </c>
    </row>
    <row r="85" spans="1:21" ht="1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(MA)'!$X85</f>
        <v>0</v>
      </c>
      <c r="F85" s="90">
        <f>'Model aktualizovaný (MA)'!F85*'Model aktualizovaný (MA)'!$X85</f>
        <v>0</v>
      </c>
      <c r="G85" s="90">
        <f>'Model aktualizovaný (MA)'!G85*'Model aktualizovaný (MA)'!$X85</f>
        <v>0</v>
      </c>
      <c r="H85" s="90">
        <f>'Model aktualizovaný (MA)'!H85*'Model aktualizovaný (MA)'!$X85</f>
        <v>0</v>
      </c>
      <c r="I85" s="90">
        <f>'Model aktualizovaný (MA)'!I85*'Model aktualizovaný (MA)'!$X85</f>
        <v>0</v>
      </c>
      <c r="J85" s="90">
        <f>'Model aktualizovaný (MA)'!J85*'Model aktualizovaný (MA)'!$X85</f>
        <v>0</v>
      </c>
      <c r="K85" s="90">
        <f>'Model aktualizovaný (MA)'!K85*'Model aktualizovaný (MA)'!$X85</f>
        <v>0</v>
      </c>
      <c r="L85" s="90">
        <f>'Model aktualizovaný (MA)'!L85*'Model aktualizovaný (MA)'!$X85</f>
        <v>0</v>
      </c>
      <c r="M85" s="90">
        <f>'Model aktualizovaný (MA)'!M85*'Model aktualizovaný (MA)'!$X85</f>
        <v>0</v>
      </c>
      <c r="N85" s="90">
        <f>'Model aktualizovaný (MA)'!N85*'Model aktualizovaný (MA)'!$X85</f>
        <v>0</v>
      </c>
      <c r="O85" s="90">
        <f>'Model aktualizovaný (MA)'!O85*'Model aktualizovaný (MA)'!$X85</f>
        <v>0</v>
      </c>
      <c r="P85" s="90">
        <f>'Model aktualizovaný (MA)'!P85*'Model aktualizovaný (MA)'!$X85</f>
        <v>0</v>
      </c>
      <c r="Q85" s="90">
        <f>'Model aktualizovaný (MA)'!Q85*'Model aktualizovaný (MA)'!$X85</f>
        <v>0</v>
      </c>
      <c r="R85" s="90">
        <f>'Model aktualizovaný (MA)'!R85*'Model aktualizovaný (MA)'!$X85</f>
        <v>0</v>
      </c>
      <c r="S85" s="90">
        <f>'Model aktualizovaný (MA)'!S85*'Model aktualizovaný (MA)'!$X85</f>
        <v>0</v>
      </c>
      <c r="T85" s="92">
        <f t="shared" si="33"/>
        <v>0</v>
      </c>
      <c r="U85" s="105">
        <f t="shared" si="34"/>
        <v>0</v>
      </c>
    </row>
    <row r="86" spans="1:21" ht="1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(MA)'!$X86</f>
        <v>0</v>
      </c>
      <c r="F86" s="90">
        <f>'Model aktualizovaný (MA)'!F86*'Model aktualizovaný (MA)'!$X86</f>
        <v>0</v>
      </c>
      <c r="G86" s="90">
        <f>'Model aktualizovaný (MA)'!G86*'Model aktualizovaný (MA)'!$X86</f>
        <v>0</v>
      </c>
      <c r="H86" s="90">
        <f>'Model aktualizovaný (MA)'!H86*'Model aktualizovaný (MA)'!$X86</f>
        <v>0</v>
      </c>
      <c r="I86" s="90">
        <f>'Model aktualizovaný (MA)'!I86*'Model aktualizovaný (MA)'!$X86</f>
        <v>0</v>
      </c>
      <c r="J86" s="90">
        <f>'Model aktualizovaný (MA)'!J86*'Model aktualizovaný (MA)'!$X86</f>
        <v>0</v>
      </c>
      <c r="K86" s="90">
        <f>'Model aktualizovaný (MA)'!K86*'Model aktualizovaný (MA)'!$X86</f>
        <v>0</v>
      </c>
      <c r="L86" s="90">
        <f>'Model aktualizovaný (MA)'!L86*'Model aktualizovaný (MA)'!$X86</f>
        <v>0</v>
      </c>
      <c r="M86" s="90">
        <f>'Model aktualizovaný (MA)'!M86*'Model aktualizovaný (MA)'!$X86</f>
        <v>0</v>
      </c>
      <c r="N86" s="90">
        <f>'Model aktualizovaný (MA)'!N86*'Model aktualizovaný (MA)'!$X86</f>
        <v>0</v>
      </c>
      <c r="O86" s="90">
        <f>'Model aktualizovaný (MA)'!O86*'Model aktualizovaný (MA)'!$X86</f>
        <v>0</v>
      </c>
      <c r="P86" s="90">
        <f>'Model aktualizovaný (MA)'!P86*'Model aktualizovaný (MA)'!$X86</f>
        <v>0</v>
      </c>
      <c r="Q86" s="90">
        <f>'Model aktualizovaný (MA)'!Q86*'Model aktualizovaný (MA)'!$X86</f>
        <v>0</v>
      </c>
      <c r="R86" s="90">
        <f>'Model aktualizovaný (MA)'!R86*'Model aktualizovaný (MA)'!$X86</f>
        <v>0</v>
      </c>
      <c r="S86" s="90">
        <f>'Model aktualizovaný (MA)'!S86*'Model aktualizovaný (MA)'!$X86</f>
        <v>0</v>
      </c>
      <c r="T86" s="92">
        <f t="shared" si="33"/>
        <v>0</v>
      </c>
      <c r="U86" s="105">
        <f t="shared" si="34"/>
        <v>0</v>
      </c>
    </row>
    <row r="87" spans="1:21" ht="1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(MA)'!$X87</f>
        <v>0</v>
      </c>
      <c r="F87" s="90">
        <f>'Model aktualizovaný (MA)'!F87*'Model aktualizovaný (MA)'!$X87</f>
        <v>0</v>
      </c>
      <c r="G87" s="90">
        <f>'Model aktualizovaný (MA)'!G87*'Model aktualizovaný (MA)'!$X87</f>
        <v>0</v>
      </c>
      <c r="H87" s="90">
        <f>'Model aktualizovaný (MA)'!H87*'Model aktualizovaný (MA)'!$X87</f>
        <v>0</v>
      </c>
      <c r="I87" s="90">
        <f>'Model aktualizovaný (MA)'!I87*'Model aktualizovaný (MA)'!$X87</f>
        <v>0</v>
      </c>
      <c r="J87" s="90">
        <f>'Model aktualizovaný (MA)'!J87*'Model aktualizovaný (MA)'!$X87</f>
        <v>0</v>
      </c>
      <c r="K87" s="90">
        <f>'Model aktualizovaný (MA)'!K87*'Model aktualizovaný (MA)'!$X87</f>
        <v>0</v>
      </c>
      <c r="L87" s="90">
        <f>'Model aktualizovaný (MA)'!L87*'Model aktualizovaný (MA)'!$X87</f>
        <v>0</v>
      </c>
      <c r="M87" s="90">
        <f>'Model aktualizovaný (MA)'!M87*'Model aktualizovaný (MA)'!$X87</f>
        <v>0</v>
      </c>
      <c r="N87" s="90">
        <f>'Model aktualizovaný (MA)'!N87*'Model aktualizovaný (MA)'!$X87</f>
        <v>0</v>
      </c>
      <c r="O87" s="90">
        <f>'Model aktualizovaný (MA)'!O87*'Model aktualizovaný (MA)'!$X87</f>
        <v>0</v>
      </c>
      <c r="P87" s="90">
        <f>'Model aktualizovaný (MA)'!P87*'Model aktualizovaný (MA)'!$X87</f>
        <v>0</v>
      </c>
      <c r="Q87" s="90">
        <f>'Model aktualizovaný (MA)'!Q87*'Model aktualizovaný (MA)'!$X87</f>
        <v>0</v>
      </c>
      <c r="R87" s="90">
        <f>'Model aktualizovaný (MA)'!R87*'Model aktualizovaný (MA)'!$X87</f>
        <v>0</v>
      </c>
      <c r="S87" s="90">
        <f>'Model aktualizovaný (MA)'!S87*'Model aktualizovaný (MA)'!$X87</f>
        <v>0</v>
      </c>
      <c r="T87" s="92">
        <f t="shared" si="33"/>
        <v>0</v>
      </c>
      <c r="U87" s="105">
        <f t="shared" si="34"/>
        <v>0</v>
      </c>
    </row>
    <row r="88" spans="1:21" ht="15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(MA)'!$X88</f>
        <v>0</v>
      </c>
      <c r="F88" s="90">
        <f>'Model aktualizovaný (MA)'!F88*'Model aktualizovaný (MA)'!$X88</f>
        <v>0</v>
      </c>
      <c r="G88" s="90">
        <f>'Model aktualizovaný (MA)'!G88*'Model aktualizovaný (MA)'!$X88</f>
        <v>0</v>
      </c>
      <c r="H88" s="90">
        <f>'Model aktualizovaný (MA)'!H88*'Model aktualizovaný (MA)'!$X88</f>
        <v>0</v>
      </c>
      <c r="I88" s="90">
        <f>'Model aktualizovaný (MA)'!I88*'Model aktualizovaný (MA)'!$X88</f>
        <v>0</v>
      </c>
      <c r="J88" s="90">
        <f>'Model aktualizovaný (MA)'!J88*'Model aktualizovaný (MA)'!$X88</f>
        <v>0</v>
      </c>
      <c r="K88" s="90">
        <f>'Model aktualizovaný (MA)'!K88*'Model aktualizovaný (MA)'!$X88</f>
        <v>0</v>
      </c>
      <c r="L88" s="90">
        <f>'Model aktualizovaný (MA)'!L88*'Model aktualizovaný (MA)'!$X88</f>
        <v>0</v>
      </c>
      <c r="M88" s="90">
        <f>'Model aktualizovaný (MA)'!M88*'Model aktualizovaný (MA)'!$X88</f>
        <v>0</v>
      </c>
      <c r="N88" s="90">
        <f>'Model aktualizovaný (MA)'!N88*'Model aktualizovaný (MA)'!$X88</f>
        <v>0</v>
      </c>
      <c r="O88" s="90">
        <f>'Model aktualizovaný (MA)'!O88*'Model aktualizovaný (MA)'!$X88</f>
        <v>0</v>
      </c>
      <c r="P88" s="90">
        <f>'Model aktualizovaný (MA)'!P88*'Model aktualizovaný (MA)'!$X88</f>
        <v>0</v>
      </c>
      <c r="Q88" s="90">
        <f>'Model aktualizovaný (MA)'!Q88*'Model aktualizovaný (MA)'!$X88</f>
        <v>0</v>
      </c>
      <c r="R88" s="90">
        <f>'Model aktualizovaný (MA)'!R88*'Model aktualizovaný (MA)'!$X88</f>
        <v>0</v>
      </c>
      <c r="S88" s="90">
        <f>'Model aktualizovaný (MA)'!S88*'Model aktualizovaný (MA)'!$X88</f>
        <v>0</v>
      </c>
      <c r="T88" s="92">
        <f t="shared" si="33"/>
        <v>0</v>
      </c>
      <c r="U88" s="105">
        <f t="shared" si="34"/>
        <v>0</v>
      </c>
    </row>
    <row r="89" spans="1:21" ht="15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(MA)'!$X89</f>
        <v>0</v>
      </c>
      <c r="F89" s="90">
        <f>'Model aktualizovaný (MA)'!F89*'Model aktualizovaný (MA)'!$X89</f>
        <v>0</v>
      </c>
      <c r="G89" s="90">
        <f>'Model aktualizovaný (MA)'!G89*'Model aktualizovaný (MA)'!$X89</f>
        <v>0</v>
      </c>
      <c r="H89" s="90">
        <f>'Model aktualizovaný (MA)'!H89*'Model aktualizovaný (MA)'!$X89</f>
        <v>0</v>
      </c>
      <c r="I89" s="90">
        <f>'Model aktualizovaný (MA)'!I89*'Model aktualizovaný (MA)'!$X89</f>
        <v>0</v>
      </c>
      <c r="J89" s="90">
        <f>'Model aktualizovaný (MA)'!J89*'Model aktualizovaný (MA)'!$X89</f>
        <v>0</v>
      </c>
      <c r="K89" s="90">
        <f>'Model aktualizovaný (MA)'!K89*'Model aktualizovaný (MA)'!$X89</f>
        <v>0</v>
      </c>
      <c r="L89" s="90">
        <f>'Model aktualizovaný (MA)'!L89*'Model aktualizovaný (MA)'!$X89</f>
        <v>0</v>
      </c>
      <c r="M89" s="90">
        <f>'Model aktualizovaný (MA)'!M89*'Model aktualizovaný (MA)'!$X89</f>
        <v>0</v>
      </c>
      <c r="N89" s="90">
        <f>'Model aktualizovaný (MA)'!N89*'Model aktualizovaný (MA)'!$X89</f>
        <v>0</v>
      </c>
      <c r="O89" s="90">
        <f>'Model aktualizovaný (MA)'!O89*'Model aktualizovaný (MA)'!$X89</f>
        <v>0</v>
      </c>
      <c r="P89" s="90">
        <f>'Model aktualizovaný (MA)'!P89*'Model aktualizovaný (MA)'!$X89</f>
        <v>0</v>
      </c>
      <c r="Q89" s="90">
        <f>'Model aktualizovaný (MA)'!Q89*'Model aktualizovaný (MA)'!$X89</f>
        <v>0</v>
      </c>
      <c r="R89" s="90">
        <f>'Model aktualizovaný (MA)'!R89*'Model aktualizovaný (MA)'!$X89</f>
        <v>0</v>
      </c>
      <c r="S89" s="90">
        <f>'Model aktualizovaný (MA)'!S89*'Model aktualizovaný (MA)'!$X89</f>
        <v>0</v>
      </c>
      <c r="T89" s="92">
        <f t="shared" si="33"/>
        <v>0</v>
      </c>
      <c r="U89" s="105">
        <f t="shared" si="34"/>
        <v>0</v>
      </c>
    </row>
    <row r="90" spans="1:21" ht="15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(MA)'!$X90</f>
        <v>0</v>
      </c>
      <c r="F90" s="90">
        <f>'Model aktualizovaný (MA)'!F90*'Model aktualizovaný (MA)'!$X90</f>
        <v>0</v>
      </c>
      <c r="G90" s="90">
        <f>'Model aktualizovaný (MA)'!G90*'Model aktualizovaný (MA)'!$X90</f>
        <v>0</v>
      </c>
      <c r="H90" s="90">
        <f>'Model aktualizovaný (MA)'!H90*'Model aktualizovaný (MA)'!$X90</f>
        <v>0</v>
      </c>
      <c r="I90" s="90">
        <f>'Model aktualizovaný (MA)'!I90*'Model aktualizovaný (MA)'!$X90</f>
        <v>0</v>
      </c>
      <c r="J90" s="90">
        <f>'Model aktualizovaný (MA)'!J90*'Model aktualizovaný (MA)'!$X90</f>
        <v>0</v>
      </c>
      <c r="K90" s="90">
        <f>'Model aktualizovaný (MA)'!K90*'Model aktualizovaný (MA)'!$X90</f>
        <v>0</v>
      </c>
      <c r="L90" s="90">
        <f>'Model aktualizovaný (MA)'!L90*'Model aktualizovaný (MA)'!$X90</f>
        <v>0</v>
      </c>
      <c r="M90" s="90">
        <f>'Model aktualizovaný (MA)'!M90*'Model aktualizovaný (MA)'!$X90</f>
        <v>0</v>
      </c>
      <c r="N90" s="90">
        <f>'Model aktualizovaný (MA)'!N90*'Model aktualizovaný (MA)'!$X90</f>
        <v>0</v>
      </c>
      <c r="O90" s="90">
        <f>'Model aktualizovaný (MA)'!O90*'Model aktualizovaný (MA)'!$X90</f>
        <v>0</v>
      </c>
      <c r="P90" s="90">
        <f>'Model aktualizovaný (MA)'!P90*'Model aktualizovaný (MA)'!$X90</f>
        <v>0</v>
      </c>
      <c r="Q90" s="90">
        <f>'Model aktualizovaný (MA)'!Q90*'Model aktualizovaný (MA)'!$X90</f>
        <v>0</v>
      </c>
      <c r="R90" s="90">
        <f>'Model aktualizovaný (MA)'!R90*'Model aktualizovaný (MA)'!$X90</f>
        <v>0</v>
      </c>
      <c r="S90" s="90">
        <f>'Model aktualizovaný (MA)'!S90*'Model aktualizovaný (MA)'!$X90</f>
        <v>0</v>
      </c>
      <c r="T90" s="92">
        <f t="shared" si="33"/>
        <v>0</v>
      </c>
      <c r="U90" s="105">
        <f t="shared" si="34"/>
        <v>0</v>
      </c>
    </row>
    <row r="91" spans="1:21" ht="15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(MA)'!$X91</f>
        <v>0</v>
      </c>
      <c r="F91" s="90">
        <f>'Model aktualizovaný (MA)'!F91*'Model aktualizovaný (MA)'!$X91</f>
        <v>0</v>
      </c>
      <c r="G91" s="90">
        <f>'Model aktualizovaný (MA)'!G91*'Model aktualizovaný (MA)'!$X91</f>
        <v>0</v>
      </c>
      <c r="H91" s="90">
        <f>'Model aktualizovaný (MA)'!H91*'Model aktualizovaný (MA)'!$X91</f>
        <v>0</v>
      </c>
      <c r="I91" s="90">
        <f>'Model aktualizovaný (MA)'!I91*'Model aktualizovaný (MA)'!$X91</f>
        <v>0</v>
      </c>
      <c r="J91" s="90">
        <f>'Model aktualizovaný (MA)'!J91*'Model aktualizovaný (MA)'!$X91</f>
        <v>0</v>
      </c>
      <c r="K91" s="90">
        <f>'Model aktualizovaný (MA)'!K91*'Model aktualizovaný (MA)'!$X91</f>
        <v>0</v>
      </c>
      <c r="L91" s="90">
        <f>'Model aktualizovaný (MA)'!L91*'Model aktualizovaný (MA)'!$X91</f>
        <v>0</v>
      </c>
      <c r="M91" s="90">
        <f>'Model aktualizovaný (MA)'!M91*'Model aktualizovaný (MA)'!$X91</f>
        <v>0</v>
      </c>
      <c r="N91" s="90">
        <f>'Model aktualizovaný (MA)'!N91*'Model aktualizovaný (MA)'!$X91</f>
        <v>0</v>
      </c>
      <c r="O91" s="90">
        <f>'Model aktualizovaný (MA)'!O91*'Model aktualizovaný (MA)'!$X91</f>
        <v>0</v>
      </c>
      <c r="P91" s="90">
        <f>'Model aktualizovaný (MA)'!P91*'Model aktualizovaný (MA)'!$X91</f>
        <v>0</v>
      </c>
      <c r="Q91" s="90">
        <f>'Model aktualizovaný (MA)'!Q91*'Model aktualizovaný (MA)'!$X91</f>
        <v>0</v>
      </c>
      <c r="R91" s="90">
        <f>'Model aktualizovaný (MA)'!R91*'Model aktualizovaný (MA)'!$X91</f>
        <v>0</v>
      </c>
      <c r="S91" s="90">
        <f>'Model aktualizovaný (MA)'!S91*'Model aktualizovaný (MA)'!$X91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107</v>
      </c>
      <c r="C92" s="9"/>
      <c r="D92" s="164" t="s">
        <v>111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ht="1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109</v>
      </c>
      <c r="C94" s="9"/>
      <c r="D94" s="164" t="s">
        <v>112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4.45" customHeight="1" thickBot="1" x14ac:dyDescent="0.3"/>
    <row r="96" spans="1:21" ht="15" x14ac:dyDescent="0.25">
      <c r="A96" s="27" t="s">
        <v>106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(MA)'!$X98</f>
        <v>0</v>
      </c>
      <c r="F98" s="83">
        <f>'Model aktualizovaný (MA)'!F98*'Model aktualizovaný (MA)'!$X98</f>
        <v>0</v>
      </c>
      <c r="G98" s="83">
        <f>'Model aktualizovaný (MA)'!G98*'Model aktualizovaný (MA)'!$X98</f>
        <v>0</v>
      </c>
      <c r="H98" s="83">
        <f>'Model aktualizovaný (MA)'!H98*'Model aktualizovaný (MA)'!$X98</f>
        <v>0</v>
      </c>
      <c r="I98" s="83">
        <f>'Model aktualizovaný (MA)'!I98*'Model aktualizovaný (MA)'!$X98</f>
        <v>0</v>
      </c>
      <c r="J98" s="83">
        <f>'Model aktualizovaný (MA)'!J98*'Model aktualizovaný (MA)'!$X98</f>
        <v>0</v>
      </c>
      <c r="K98" s="83">
        <f>'Model aktualizovaný (MA)'!K98*'Model aktualizovaný (MA)'!$X98</f>
        <v>0</v>
      </c>
      <c r="L98" s="83">
        <f>'Model aktualizovaný (MA)'!L98*'Model aktualizovaný (MA)'!$X98</f>
        <v>0</v>
      </c>
      <c r="M98" s="83">
        <f>'Model aktualizovaný (MA)'!M98*'Model aktualizovaný (MA)'!$X98</f>
        <v>0</v>
      </c>
      <c r="N98" s="83">
        <f>'Model aktualizovaný (MA)'!N98*'Model aktualizovaný (MA)'!$X98</f>
        <v>0</v>
      </c>
      <c r="O98" s="83">
        <f>'Model aktualizovaný (MA)'!O98*'Model aktualizovaný (MA)'!$X98</f>
        <v>0</v>
      </c>
      <c r="P98" s="83">
        <f>'Model aktualizovaný (MA)'!P98*'Model aktualizovaný (MA)'!$X98</f>
        <v>0</v>
      </c>
      <c r="Q98" s="83">
        <f>'Model aktualizovaný (MA)'!Q98*'Model aktualizovaný (MA)'!$X98</f>
        <v>0</v>
      </c>
      <c r="R98" s="83">
        <f>'Model aktualizovaný (MA)'!R98*'Model aktualizovaný (MA)'!$X98</f>
        <v>0</v>
      </c>
      <c r="S98" s="83">
        <f>'Model aktualizovaný (MA)'!S98*'Model aktualizovaný (MA)'!$X98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ht="15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(MA)'!$X99</f>
        <v>0</v>
      </c>
      <c r="F99" s="90">
        <f>'Model aktualizovaný (MA)'!F99*'Model aktualizovaný (MA)'!$X99</f>
        <v>0</v>
      </c>
      <c r="G99" s="90">
        <f>'Model aktualizovaný (MA)'!G99*'Model aktualizovaný (MA)'!$X99</f>
        <v>0</v>
      </c>
      <c r="H99" s="90">
        <f>'Model aktualizovaný (MA)'!H99*'Model aktualizovaný (MA)'!$X99</f>
        <v>0</v>
      </c>
      <c r="I99" s="90">
        <f>'Model aktualizovaný (MA)'!I99*'Model aktualizovaný (MA)'!$X99</f>
        <v>0</v>
      </c>
      <c r="J99" s="90">
        <f>'Model aktualizovaný (MA)'!J99*'Model aktualizovaný (MA)'!$X99</f>
        <v>0</v>
      </c>
      <c r="K99" s="90">
        <f>'Model aktualizovaný (MA)'!K99*'Model aktualizovaný (MA)'!$X99</f>
        <v>0</v>
      </c>
      <c r="L99" s="90">
        <f>'Model aktualizovaný (MA)'!L99*'Model aktualizovaný (MA)'!$X99</f>
        <v>0</v>
      </c>
      <c r="M99" s="90">
        <f>'Model aktualizovaný (MA)'!M99*'Model aktualizovaný (MA)'!$X99</f>
        <v>0</v>
      </c>
      <c r="N99" s="90">
        <f>'Model aktualizovaný (MA)'!N99*'Model aktualizovaný (MA)'!$X99</f>
        <v>0</v>
      </c>
      <c r="O99" s="90">
        <f>'Model aktualizovaný (MA)'!O99*'Model aktualizovaný (MA)'!$X99</f>
        <v>0</v>
      </c>
      <c r="P99" s="90">
        <f>'Model aktualizovaný (MA)'!P99*'Model aktualizovaný (MA)'!$X99</f>
        <v>0</v>
      </c>
      <c r="Q99" s="90">
        <f>'Model aktualizovaný (MA)'!Q99*'Model aktualizovaný (MA)'!$X99</f>
        <v>0</v>
      </c>
      <c r="R99" s="90">
        <f>'Model aktualizovaný (MA)'!R99*'Model aktualizovaný (MA)'!$X99</f>
        <v>0</v>
      </c>
      <c r="S99" s="90">
        <f>'Model aktualizovaný (MA)'!S99*'Model aktualizovaný (MA)'!$X99</f>
        <v>0</v>
      </c>
      <c r="T99" s="92">
        <f t="shared" si="37"/>
        <v>0</v>
      </c>
      <c r="U99" s="105">
        <f t="shared" si="38"/>
        <v>0</v>
      </c>
    </row>
    <row r="100" spans="1:21" ht="1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(MA)'!$X100</f>
        <v>0</v>
      </c>
      <c r="F100" s="90">
        <f>'Model aktualizovaný (MA)'!F100*'Model aktualizovaný (MA)'!$X100</f>
        <v>0</v>
      </c>
      <c r="G100" s="90">
        <f>'Model aktualizovaný (MA)'!G100*'Model aktualizovaný (MA)'!$X100</f>
        <v>0</v>
      </c>
      <c r="H100" s="90">
        <f>'Model aktualizovaný (MA)'!H100*'Model aktualizovaný (MA)'!$X100</f>
        <v>0</v>
      </c>
      <c r="I100" s="90">
        <f>'Model aktualizovaný (MA)'!I100*'Model aktualizovaný (MA)'!$X100</f>
        <v>0</v>
      </c>
      <c r="J100" s="90">
        <f>'Model aktualizovaný (MA)'!J100*'Model aktualizovaný (MA)'!$X100</f>
        <v>0</v>
      </c>
      <c r="K100" s="90">
        <f>'Model aktualizovaný (MA)'!K100*'Model aktualizovaný (MA)'!$X100</f>
        <v>0</v>
      </c>
      <c r="L100" s="90">
        <f>'Model aktualizovaný (MA)'!L100*'Model aktualizovaný (MA)'!$X100</f>
        <v>0</v>
      </c>
      <c r="M100" s="90">
        <f>'Model aktualizovaný (MA)'!M100*'Model aktualizovaný (MA)'!$X100</f>
        <v>0</v>
      </c>
      <c r="N100" s="90">
        <f>'Model aktualizovaný (MA)'!N100*'Model aktualizovaný (MA)'!$X100</f>
        <v>0</v>
      </c>
      <c r="O100" s="90">
        <f>'Model aktualizovaný (MA)'!O100*'Model aktualizovaný (MA)'!$X100</f>
        <v>0</v>
      </c>
      <c r="P100" s="90">
        <f>'Model aktualizovaný (MA)'!P100*'Model aktualizovaný (MA)'!$X100</f>
        <v>0</v>
      </c>
      <c r="Q100" s="90">
        <f>'Model aktualizovaný (MA)'!Q100*'Model aktualizovaný (MA)'!$X100</f>
        <v>0</v>
      </c>
      <c r="R100" s="90">
        <f>'Model aktualizovaný (MA)'!R100*'Model aktualizovaný (MA)'!$X100</f>
        <v>0</v>
      </c>
      <c r="S100" s="90">
        <f>'Model aktualizovaný (MA)'!S100*'Model aktualizovaný (MA)'!$X100</f>
        <v>0</v>
      </c>
      <c r="T100" s="92">
        <f t="shared" si="37"/>
        <v>0</v>
      </c>
      <c r="U100" s="105">
        <f t="shared" si="38"/>
        <v>0</v>
      </c>
    </row>
    <row r="101" spans="1:21" ht="1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(MA)'!$X101</f>
        <v>0</v>
      </c>
      <c r="F101" s="90">
        <f>'Model aktualizovaný (MA)'!F101*'Model aktualizovaný (MA)'!$X101</f>
        <v>0</v>
      </c>
      <c r="G101" s="90">
        <f>'Model aktualizovaný (MA)'!G101*'Model aktualizovaný (MA)'!$X101</f>
        <v>0</v>
      </c>
      <c r="H101" s="90">
        <f>'Model aktualizovaný (MA)'!H101*'Model aktualizovaný (MA)'!$X101</f>
        <v>0</v>
      </c>
      <c r="I101" s="90">
        <f>'Model aktualizovaný (MA)'!I101*'Model aktualizovaný (MA)'!$X101</f>
        <v>0</v>
      </c>
      <c r="J101" s="90">
        <f>'Model aktualizovaný (MA)'!J101*'Model aktualizovaný (MA)'!$X101</f>
        <v>0</v>
      </c>
      <c r="K101" s="90">
        <f>'Model aktualizovaný (MA)'!K101*'Model aktualizovaný (MA)'!$X101</f>
        <v>0</v>
      </c>
      <c r="L101" s="90">
        <f>'Model aktualizovaný (MA)'!L101*'Model aktualizovaný (MA)'!$X101</f>
        <v>0</v>
      </c>
      <c r="M101" s="90">
        <f>'Model aktualizovaný (MA)'!M101*'Model aktualizovaný (MA)'!$X101</f>
        <v>0</v>
      </c>
      <c r="N101" s="90">
        <f>'Model aktualizovaný (MA)'!N101*'Model aktualizovaný (MA)'!$X101</f>
        <v>0</v>
      </c>
      <c r="O101" s="90">
        <f>'Model aktualizovaný (MA)'!O101*'Model aktualizovaný (MA)'!$X101</f>
        <v>0</v>
      </c>
      <c r="P101" s="90">
        <f>'Model aktualizovaný (MA)'!P101*'Model aktualizovaný (MA)'!$X101</f>
        <v>0</v>
      </c>
      <c r="Q101" s="90">
        <f>'Model aktualizovaný (MA)'!Q101*'Model aktualizovaný (MA)'!$X101</f>
        <v>0</v>
      </c>
      <c r="R101" s="90">
        <f>'Model aktualizovaný (MA)'!R101*'Model aktualizovaný (MA)'!$X101</f>
        <v>0</v>
      </c>
      <c r="S101" s="90">
        <f>'Model aktualizovaný (MA)'!S101*'Model aktualizovaný (MA)'!$X101</f>
        <v>0</v>
      </c>
      <c r="T101" s="92">
        <f t="shared" si="37"/>
        <v>0</v>
      </c>
      <c r="U101" s="105">
        <f t="shared" si="38"/>
        <v>0</v>
      </c>
    </row>
    <row r="102" spans="1:21" ht="1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(MA)'!$X102</f>
        <v>0</v>
      </c>
      <c r="F102" s="90">
        <f>'Model aktualizovaný (MA)'!F102*'Model aktualizovaný (MA)'!$X102</f>
        <v>0</v>
      </c>
      <c r="G102" s="90">
        <f>'Model aktualizovaný (MA)'!G102*'Model aktualizovaný (MA)'!$X102</f>
        <v>0</v>
      </c>
      <c r="H102" s="90">
        <f>'Model aktualizovaný (MA)'!H102*'Model aktualizovaný (MA)'!$X102</f>
        <v>0</v>
      </c>
      <c r="I102" s="90">
        <f>'Model aktualizovaný (MA)'!I102*'Model aktualizovaný (MA)'!$X102</f>
        <v>0</v>
      </c>
      <c r="J102" s="90">
        <f>'Model aktualizovaný (MA)'!J102*'Model aktualizovaný (MA)'!$X102</f>
        <v>0</v>
      </c>
      <c r="K102" s="90">
        <f>'Model aktualizovaný (MA)'!K102*'Model aktualizovaný (MA)'!$X102</f>
        <v>0</v>
      </c>
      <c r="L102" s="90">
        <f>'Model aktualizovaný (MA)'!L102*'Model aktualizovaný (MA)'!$X102</f>
        <v>0</v>
      </c>
      <c r="M102" s="90">
        <f>'Model aktualizovaný (MA)'!M102*'Model aktualizovaný (MA)'!$X102</f>
        <v>0</v>
      </c>
      <c r="N102" s="90">
        <f>'Model aktualizovaný (MA)'!N102*'Model aktualizovaný (MA)'!$X102</f>
        <v>0</v>
      </c>
      <c r="O102" s="90">
        <f>'Model aktualizovaný (MA)'!O102*'Model aktualizovaný (MA)'!$X102</f>
        <v>0</v>
      </c>
      <c r="P102" s="90">
        <f>'Model aktualizovaný (MA)'!P102*'Model aktualizovaný (MA)'!$X102</f>
        <v>0</v>
      </c>
      <c r="Q102" s="90">
        <f>'Model aktualizovaný (MA)'!Q102*'Model aktualizovaný (MA)'!$X102</f>
        <v>0</v>
      </c>
      <c r="R102" s="90">
        <f>'Model aktualizovaný (MA)'!R102*'Model aktualizovaný (MA)'!$X102</f>
        <v>0</v>
      </c>
      <c r="S102" s="90">
        <f>'Model aktualizovaný (MA)'!S102*'Model aktualizovaný (MA)'!$X102</f>
        <v>0</v>
      </c>
      <c r="T102" s="92">
        <f t="shared" si="37"/>
        <v>0</v>
      </c>
      <c r="U102" s="105">
        <f t="shared" si="38"/>
        <v>0</v>
      </c>
    </row>
    <row r="103" spans="1:21" ht="15" x14ac:dyDescent="0.25">
      <c r="A103" s="5">
        <v>5</v>
      </c>
      <c r="B103" s="6" t="str">
        <f>'Model výchozí (MV)'!B103</f>
        <v>Odpisy dlouhodobého majetku</v>
      </c>
      <c r="C103" s="165">
        <f>'Model výchozí (MV)'!C103</f>
        <v>5.0999999999999996</v>
      </c>
      <c r="D103" s="18" t="str">
        <f>'Model výchozí (MV)'!D103</f>
        <v>Vozidla</v>
      </c>
      <c r="E103" s="90">
        <f>'Model aktualizovaný (MA)'!E103*'Model aktualizovaný (MA)'!$X103</f>
        <v>0</v>
      </c>
      <c r="F103" s="90">
        <f>'Model aktualizovaný (MA)'!F103*'Model aktualizovaný (MA)'!$X103</f>
        <v>0</v>
      </c>
      <c r="G103" s="90">
        <f>'Model aktualizovaný (MA)'!G103*'Model aktualizovaný (MA)'!$X103</f>
        <v>0</v>
      </c>
      <c r="H103" s="90">
        <f>'Model aktualizovaný (MA)'!H103*'Model aktualizovaný (MA)'!$X103</f>
        <v>0</v>
      </c>
      <c r="I103" s="90">
        <f>'Model aktualizovaný (MA)'!I103*'Model aktualizovaný (MA)'!$X103</f>
        <v>0</v>
      </c>
      <c r="J103" s="90">
        <f>'Model aktualizovaný (MA)'!J103*'Model aktualizovaný (MA)'!$X103</f>
        <v>0</v>
      </c>
      <c r="K103" s="90">
        <f>'Model aktualizovaný (MA)'!K103*'Model aktualizovaný (MA)'!$X103</f>
        <v>0</v>
      </c>
      <c r="L103" s="90">
        <f>'Model aktualizovaný (MA)'!L103*'Model aktualizovaný (MA)'!$X103</f>
        <v>0</v>
      </c>
      <c r="M103" s="90">
        <f>'Model aktualizovaný (MA)'!M103*'Model aktualizovaný (MA)'!$X103</f>
        <v>0</v>
      </c>
      <c r="N103" s="90">
        <f>'Model aktualizovaný (MA)'!N103*'Model aktualizovaný (MA)'!$X103</f>
        <v>0</v>
      </c>
      <c r="O103" s="90">
        <f>'Model aktualizovaný (MA)'!O103*'Model aktualizovaný (MA)'!$X103</f>
        <v>0</v>
      </c>
      <c r="P103" s="90">
        <f>'Model aktualizovaný (MA)'!P103*'Model aktualizovaný (MA)'!$X103</f>
        <v>0</v>
      </c>
      <c r="Q103" s="90">
        <f>'Model aktualizovaný (MA)'!Q103*'Model aktualizovaný (MA)'!$X103</f>
        <v>0</v>
      </c>
      <c r="R103" s="90">
        <f>'Model aktualizovaný (MA)'!R103*'Model aktualizovaný (MA)'!$X103</f>
        <v>0</v>
      </c>
      <c r="S103" s="90">
        <f>'Model aktualizovaný (MA)'!S103*'Model aktualizovaný (MA)'!$X103</f>
        <v>0</v>
      </c>
      <c r="T103" s="92">
        <f t="shared" si="37"/>
        <v>0</v>
      </c>
      <c r="U103" s="105">
        <f t="shared" si="38"/>
        <v>0</v>
      </c>
    </row>
    <row r="104" spans="1:21" ht="15" x14ac:dyDescent="0.25">
      <c r="B104" s="6"/>
      <c r="C104" s="165" t="str">
        <f>'Model výchozí (MV)'!C104</f>
        <v>5.2</v>
      </c>
      <c r="D104" s="18" t="str">
        <f>'Model výchozí (MV)'!D104</f>
        <v>Ostatní</v>
      </c>
      <c r="E104" s="90">
        <f>'Model aktualizovaný (MA)'!E104*'Model aktualizovaný (MA)'!$X104</f>
        <v>0</v>
      </c>
      <c r="F104" s="90">
        <f>'Model aktualizovaný (MA)'!F104*'Model aktualizovaný (MA)'!$X104</f>
        <v>0</v>
      </c>
      <c r="G104" s="90">
        <f>'Model aktualizovaný (MA)'!G104*'Model aktualizovaný (MA)'!$X104</f>
        <v>0</v>
      </c>
      <c r="H104" s="90">
        <f>'Model aktualizovaný (MA)'!H104*'Model aktualizovaný (MA)'!$X104</f>
        <v>0</v>
      </c>
      <c r="I104" s="90">
        <f>'Model aktualizovaný (MA)'!I104*'Model aktualizovaný (MA)'!$X104</f>
        <v>0</v>
      </c>
      <c r="J104" s="90">
        <f>'Model aktualizovaný (MA)'!J104*'Model aktualizovaný (MA)'!$X104</f>
        <v>0</v>
      </c>
      <c r="K104" s="90">
        <f>'Model aktualizovaný (MA)'!K104*'Model aktualizovaný (MA)'!$X104</f>
        <v>0</v>
      </c>
      <c r="L104" s="90">
        <f>'Model aktualizovaný (MA)'!L104*'Model aktualizovaný (MA)'!$X104</f>
        <v>0</v>
      </c>
      <c r="M104" s="90">
        <f>'Model aktualizovaný (MA)'!M104*'Model aktualizovaný (MA)'!$X104</f>
        <v>0</v>
      </c>
      <c r="N104" s="90">
        <f>'Model aktualizovaný (MA)'!N104*'Model aktualizovaný (MA)'!$X104</f>
        <v>0</v>
      </c>
      <c r="O104" s="90">
        <f>'Model aktualizovaný (MA)'!O104*'Model aktualizovaný (MA)'!$X104</f>
        <v>0</v>
      </c>
      <c r="P104" s="90">
        <f>'Model aktualizovaný (MA)'!P104*'Model aktualizovaný (MA)'!$X104</f>
        <v>0</v>
      </c>
      <c r="Q104" s="90">
        <f>'Model aktualizovaný (MA)'!Q104*'Model aktualizovaný (MA)'!$X104</f>
        <v>0</v>
      </c>
      <c r="R104" s="90">
        <f>'Model aktualizovaný (MA)'!R104*'Model aktualizovaný (MA)'!$X104</f>
        <v>0</v>
      </c>
      <c r="S104" s="90">
        <f>'Model aktualizovaný (MA)'!S104*'Model aktualizovaný (MA)'!$X104</f>
        <v>0</v>
      </c>
      <c r="T104" s="92">
        <f t="shared" si="37"/>
        <v>0</v>
      </c>
      <c r="U104" s="105">
        <f t="shared" si="38"/>
        <v>0</v>
      </c>
    </row>
    <row r="105" spans="1:21" ht="1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(MA)'!$X105</f>
        <v>0</v>
      </c>
      <c r="F105" s="90">
        <f>'Model aktualizovaný (MA)'!F105*'Model aktualizovaný (MA)'!$X105</f>
        <v>0</v>
      </c>
      <c r="G105" s="90">
        <f>'Model aktualizovaný (MA)'!G105*'Model aktualizovaný (MA)'!$X105</f>
        <v>0</v>
      </c>
      <c r="H105" s="90">
        <f>'Model aktualizovaný (MA)'!H105*'Model aktualizovaný (MA)'!$X105</f>
        <v>0</v>
      </c>
      <c r="I105" s="90">
        <f>'Model aktualizovaný (MA)'!I105*'Model aktualizovaný (MA)'!$X105</f>
        <v>0</v>
      </c>
      <c r="J105" s="90">
        <f>'Model aktualizovaný (MA)'!J105*'Model aktualizovaný (MA)'!$X105</f>
        <v>0</v>
      </c>
      <c r="K105" s="90">
        <f>'Model aktualizovaný (MA)'!K105*'Model aktualizovaný (MA)'!$X105</f>
        <v>0</v>
      </c>
      <c r="L105" s="90">
        <f>'Model aktualizovaný (MA)'!L105*'Model aktualizovaný (MA)'!$X105</f>
        <v>0</v>
      </c>
      <c r="M105" s="90">
        <f>'Model aktualizovaný (MA)'!M105*'Model aktualizovaný (MA)'!$X105</f>
        <v>0</v>
      </c>
      <c r="N105" s="90">
        <f>'Model aktualizovaný (MA)'!N105*'Model aktualizovaný (MA)'!$X105</f>
        <v>0</v>
      </c>
      <c r="O105" s="90">
        <f>'Model aktualizovaný (MA)'!O105*'Model aktualizovaný (MA)'!$X105</f>
        <v>0</v>
      </c>
      <c r="P105" s="90">
        <f>'Model aktualizovaný (MA)'!P105*'Model aktualizovaný (MA)'!$X105</f>
        <v>0</v>
      </c>
      <c r="Q105" s="90">
        <f>'Model aktualizovaný (MA)'!Q105*'Model aktualizovaný (MA)'!$X105</f>
        <v>0</v>
      </c>
      <c r="R105" s="90">
        <f>'Model aktualizovaný (MA)'!R105*'Model aktualizovaný (MA)'!$X105</f>
        <v>0</v>
      </c>
      <c r="S105" s="90">
        <f>'Model aktualizovaný (MA)'!S105*'Model aktualizovaný (MA)'!$X105</f>
        <v>0</v>
      </c>
      <c r="T105" s="92">
        <f t="shared" si="37"/>
        <v>0</v>
      </c>
      <c r="U105" s="105">
        <f t="shared" si="38"/>
        <v>0</v>
      </c>
    </row>
    <row r="106" spans="1:21" ht="15" x14ac:dyDescent="0.25">
      <c r="A106" s="5">
        <v>7</v>
      </c>
      <c r="B106" s="6" t="str">
        <f>'Model výchozí (MV)'!B106</f>
        <v>Mzdové náklady</v>
      </c>
      <c r="C106" s="165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(MA)'!$X106</f>
        <v>0</v>
      </c>
      <c r="F106" s="90">
        <f>'Model aktualizovaný (MA)'!F106*'Model aktualizovaný (MA)'!$X106</f>
        <v>0</v>
      </c>
      <c r="G106" s="90">
        <f>'Model aktualizovaný (MA)'!G106*'Model aktualizovaný (MA)'!$X106</f>
        <v>0</v>
      </c>
      <c r="H106" s="90">
        <f>'Model aktualizovaný (MA)'!H106*'Model aktualizovaný (MA)'!$X106</f>
        <v>0</v>
      </c>
      <c r="I106" s="90">
        <f>'Model aktualizovaný (MA)'!I106*'Model aktualizovaný (MA)'!$X106</f>
        <v>0</v>
      </c>
      <c r="J106" s="90">
        <f>'Model aktualizovaný (MA)'!J106*'Model aktualizovaný (MA)'!$X106</f>
        <v>0</v>
      </c>
      <c r="K106" s="90">
        <f>'Model aktualizovaný (MA)'!K106*'Model aktualizovaný (MA)'!$X106</f>
        <v>0</v>
      </c>
      <c r="L106" s="90">
        <f>'Model aktualizovaný (MA)'!L106*'Model aktualizovaný (MA)'!$X106</f>
        <v>0</v>
      </c>
      <c r="M106" s="90">
        <f>'Model aktualizovaný (MA)'!M106*'Model aktualizovaný (MA)'!$X106</f>
        <v>0</v>
      </c>
      <c r="N106" s="90">
        <f>'Model aktualizovaný (MA)'!N106*'Model aktualizovaný (MA)'!$X106</f>
        <v>0</v>
      </c>
      <c r="O106" s="90">
        <f>'Model aktualizovaný (MA)'!O106*'Model aktualizovaný (MA)'!$X106</f>
        <v>0</v>
      </c>
      <c r="P106" s="90">
        <f>'Model aktualizovaný (MA)'!P106*'Model aktualizovaný (MA)'!$X106</f>
        <v>0</v>
      </c>
      <c r="Q106" s="90">
        <f>'Model aktualizovaný (MA)'!Q106*'Model aktualizovaný (MA)'!$X106</f>
        <v>0</v>
      </c>
      <c r="R106" s="90">
        <f>'Model aktualizovaný (MA)'!R106*'Model aktualizovaný (MA)'!$X106</f>
        <v>0</v>
      </c>
      <c r="S106" s="90">
        <f>'Model aktualizovaný (MA)'!S106*'Model aktualizovaný (MA)'!$X106</f>
        <v>0</v>
      </c>
      <c r="T106" s="92">
        <f t="shared" si="37"/>
        <v>0</v>
      </c>
      <c r="U106" s="105">
        <f t="shared" si="38"/>
        <v>0</v>
      </c>
    </row>
    <row r="107" spans="1:21" ht="15" x14ac:dyDescent="0.25">
      <c r="A107" s="5"/>
      <c r="B107" s="6"/>
      <c r="C107" s="165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(MA)'!$X107</f>
        <v>0</v>
      </c>
      <c r="F107" s="90">
        <f>'Model aktualizovaný (MA)'!F107*'Model aktualizovaný (MA)'!$X107</f>
        <v>0</v>
      </c>
      <c r="G107" s="90">
        <f>'Model aktualizovaný (MA)'!G107*'Model aktualizovaný (MA)'!$X107</f>
        <v>0</v>
      </c>
      <c r="H107" s="90">
        <f>'Model aktualizovaný (MA)'!H107*'Model aktualizovaný (MA)'!$X107</f>
        <v>0</v>
      </c>
      <c r="I107" s="90">
        <f>'Model aktualizovaný (MA)'!I107*'Model aktualizovaný (MA)'!$X107</f>
        <v>0</v>
      </c>
      <c r="J107" s="90">
        <f>'Model aktualizovaný (MA)'!J107*'Model aktualizovaný (MA)'!$X107</f>
        <v>0</v>
      </c>
      <c r="K107" s="90">
        <f>'Model aktualizovaný (MA)'!K107*'Model aktualizovaný (MA)'!$X107</f>
        <v>0</v>
      </c>
      <c r="L107" s="90">
        <f>'Model aktualizovaný (MA)'!L107*'Model aktualizovaný (MA)'!$X107</f>
        <v>0</v>
      </c>
      <c r="M107" s="90">
        <f>'Model aktualizovaný (MA)'!M107*'Model aktualizovaný (MA)'!$X107</f>
        <v>0</v>
      </c>
      <c r="N107" s="90">
        <f>'Model aktualizovaný (MA)'!N107*'Model aktualizovaný (MA)'!$X107</f>
        <v>0</v>
      </c>
      <c r="O107" s="90">
        <f>'Model aktualizovaný (MA)'!O107*'Model aktualizovaný (MA)'!$X107</f>
        <v>0</v>
      </c>
      <c r="P107" s="90">
        <f>'Model aktualizovaný (MA)'!P107*'Model aktualizovaný (MA)'!$X107</f>
        <v>0</v>
      </c>
      <c r="Q107" s="90">
        <f>'Model aktualizovaný (MA)'!Q107*'Model aktualizovaný (MA)'!$X107</f>
        <v>0</v>
      </c>
      <c r="R107" s="90">
        <f>'Model aktualizovaný (MA)'!R107*'Model aktualizovaný (MA)'!$X107</f>
        <v>0</v>
      </c>
      <c r="S107" s="90">
        <f>'Model aktualizovaný (MA)'!S107*'Model aktualizovaný (MA)'!$X107</f>
        <v>0</v>
      </c>
      <c r="T107" s="92">
        <f t="shared" si="37"/>
        <v>0</v>
      </c>
      <c r="U107" s="105">
        <f t="shared" si="38"/>
        <v>0</v>
      </c>
    </row>
    <row r="108" spans="1:21" ht="15" x14ac:dyDescent="0.25">
      <c r="A108" s="5"/>
      <c r="B108" s="6"/>
      <c r="C108" s="165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(MA)'!$X108</f>
        <v>0</v>
      </c>
      <c r="F108" s="90">
        <f>'Model aktualizovaný (MA)'!F108*'Model aktualizovaný (MA)'!$X108</f>
        <v>0</v>
      </c>
      <c r="G108" s="90">
        <f>'Model aktualizovaný (MA)'!G108*'Model aktualizovaný (MA)'!$X108</f>
        <v>0</v>
      </c>
      <c r="H108" s="90">
        <f>'Model aktualizovaný (MA)'!H108*'Model aktualizovaný (MA)'!$X108</f>
        <v>0</v>
      </c>
      <c r="I108" s="90">
        <f>'Model aktualizovaný (MA)'!I108*'Model aktualizovaný (MA)'!$X108</f>
        <v>0</v>
      </c>
      <c r="J108" s="90">
        <f>'Model aktualizovaný (MA)'!J108*'Model aktualizovaný (MA)'!$X108</f>
        <v>0</v>
      </c>
      <c r="K108" s="90">
        <f>'Model aktualizovaný (MA)'!K108*'Model aktualizovaný (MA)'!$X108</f>
        <v>0</v>
      </c>
      <c r="L108" s="90">
        <f>'Model aktualizovaný (MA)'!L108*'Model aktualizovaný (MA)'!$X108</f>
        <v>0</v>
      </c>
      <c r="M108" s="90">
        <f>'Model aktualizovaný (MA)'!M108*'Model aktualizovaný (MA)'!$X108</f>
        <v>0</v>
      </c>
      <c r="N108" s="90">
        <f>'Model aktualizovaný (MA)'!N108*'Model aktualizovaný (MA)'!$X108</f>
        <v>0</v>
      </c>
      <c r="O108" s="90">
        <f>'Model aktualizovaný (MA)'!O108*'Model aktualizovaný (MA)'!$X108</f>
        <v>0</v>
      </c>
      <c r="P108" s="90">
        <f>'Model aktualizovaný (MA)'!P108*'Model aktualizovaný (MA)'!$X108</f>
        <v>0</v>
      </c>
      <c r="Q108" s="90">
        <f>'Model aktualizovaný (MA)'!Q108*'Model aktualizovaný (MA)'!$X108</f>
        <v>0</v>
      </c>
      <c r="R108" s="90">
        <f>'Model aktualizovaný (MA)'!R108*'Model aktualizovaný (MA)'!$X108</f>
        <v>0</v>
      </c>
      <c r="S108" s="90">
        <f>'Model aktualizovaný (MA)'!S108*'Model aktualizovaný (MA)'!$X108</f>
        <v>0</v>
      </c>
      <c r="T108" s="92">
        <f t="shared" si="37"/>
        <v>0</v>
      </c>
      <c r="U108" s="105">
        <f t="shared" si="38"/>
        <v>0</v>
      </c>
    </row>
    <row r="109" spans="1:21" ht="15" x14ac:dyDescent="0.25">
      <c r="A109" s="5"/>
      <c r="B109" s="6"/>
      <c r="C109" s="165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(MA)'!$X109</f>
        <v>0</v>
      </c>
      <c r="F109" s="90">
        <f>'Model aktualizovaný (MA)'!F109*'Model aktualizovaný (MA)'!$X109</f>
        <v>0</v>
      </c>
      <c r="G109" s="90">
        <f>'Model aktualizovaný (MA)'!G109*'Model aktualizovaný (MA)'!$X109</f>
        <v>0</v>
      </c>
      <c r="H109" s="90">
        <f>'Model aktualizovaný (MA)'!H109*'Model aktualizovaný (MA)'!$X109</f>
        <v>0</v>
      </c>
      <c r="I109" s="90">
        <f>'Model aktualizovaný (MA)'!I109*'Model aktualizovaný (MA)'!$X109</f>
        <v>0</v>
      </c>
      <c r="J109" s="90">
        <f>'Model aktualizovaný (MA)'!J109*'Model aktualizovaný (MA)'!$X109</f>
        <v>0</v>
      </c>
      <c r="K109" s="90">
        <f>'Model aktualizovaný (MA)'!K109*'Model aktualizovaný (MA)'!$X109</f>
        <v>0</v>
      </c>
      <c r="L109" s="90">
        <f>'Model aktualizovaný (MA)'!L109*'Model aktualizovaný (MA)'!$X109</f>
        <v>0</v>
      </c>
      <c r="M109" s="90">
        <f>'Model aktualizovaný (MA)'!M109*'Model aktualizovaný (MA)'!$X109</f>
        <v>0</v>
      </c>
      <c r="N109" s="90">
        <f>'Model aktualizovaný (MA)'!N109*'Model aktualizovaný (MA)'!$X109</f>
        <v>0</v>
      </c>
      <c r="O109" s="90">
        <f>'Model aktualizovaný (MA)'!O109*'Model aktualizovaný (MA)'!$X109</f>
        <v>0</v>
      </c>
      <c r="P109" s="90">
        <f>'Model aktualizovaný (MA)'!P109*'Model aktualizovaný (MA)'!$X109</f>
        <v>0</v>
      </c>
      <c r="Q109" s="90">
        <f>'Model aktualizovaný (MA)'!Q109*'Model aktualizovaný (MA)'!$X109</f>
        <v>0</v>
      </c>
      <c r="R109" s="90">
        <f>'Model aktualizovaný (MA)'!R109*'Model aktualizovaný (MA)'!$X109</f>
        <v>0</v>
      </c>
      <c r="S109" s="90">
        <f>'Model aktualizovaný (MA)'!S109*'Model aktualizovaný (MA)'!$X109</f>
        <v>0</v>
      </c>
      <c r="T109" s="92">
        <f t="shared" si="37"/>
        <v>0</v>
      </c>
      <c r="U109" s="105">
        <f t="shared" si="38"/>
        <v>0</v>
      </c>
    </row>
    <row r="110" spans="1:21" ht="15" x14ac:dyDescent="0.25">
      <c r="A110" s="5">
        <v>8</v>
      </c>
      <c r="B110" s="6" t="str">
        <f>'Model výchozí (MV)'!B110</f>
        <v>Sociální a zdravotní pojištění</v>
      </c>
      <c r="C110" s="165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(MA)'!$X110</f>
        <v>0</v>
      </c>
      <c r="F110" s="90">
        <f>'Model aktualizovaný (MA)'!F110*'Model aktualizovaný (MA)'!$X110</f>
        <v>0</v>
      </c>
      <c r="G110" s="90">
        <f>'Model aktualizovaný (MA)'!G110*'Model aktualizovaný (MA)'!$X110</f>
        <v>0</v>
      </c>
      <c r="H110" s="90">
        <f>'Model aktualizovaný (MA)'!H110*'Model aktualizovaný (MA)'!$X110</f>
        <v>0</v>
      </c>
      <c r="I110" s="90">
        <f>'Model aktualizovaný (MA)'!I110*'Model aktualizovaný (MA)'!$X110</f>
        <v>0</v>
      </c>
      <c r="J110" s="90">
        <f>'Model aktualizovaný (MA)'!J110*'Model aktualizovaný (MA)'!$X110</f>
        <v>0</v>
      </c>
      <c r="K110" s="90">
        <f>'Model aktualizovaný (MA)'!K110*'Model aktualizovaný (MA)'!$X110</f>
        <v>0</v>
      </c>
      <c r="L110" s="90">
        <f>'Model aktualizovaný (MA)'!L110*'Model aktualizovaný (MA)'!$X110</f>
        <v>0</v>
      </c>
      <c r="M110" s="90">
        <f>'Model aktualizovaný (MA)'!M110*'Model aktualizovaný (MA)'!$X110</f>
        <v>0</v>
      </c>
      <c r="N110" s="90">
        <f>'Model aktualizovaný (MA)'!N110*'Model aktualizovaný (MA)'!$X110</f>
        <v>0</v>
      </c>
      <c r="O110" s="90">
        <f>'Model aktualizovaný (MA)'!O110*'Model aktualizovaný (MA)'!$X110</f>
        <v>0</v>
      </c>
      <c r="P110" s="90">
        <f>'Model aktualizovaný (MA)'!P110*'Model aktualizovaný (MA)'!$X110</f>
        <v>0</v>
      </c>
      <c r="Q110" s="90">
        <f>'Model aktualizovaný (MA)'!Q110*'Model aktualizovaný (MA)'!$X110</f>
        <v>0</v>
      </c>
      <c r="R110" s="90">
        <f>'Model aktualizovaný (MA)'!R110*'Model aktualizovaný (MA)'!$X110</f>
        <v>0</v>
      </c>
      <c r="S110" s="90">
        <f>'Model aktualizovaný (MA)'!S110*'Model aktualizovaný (MA)'!$X110</f>
        <v>0</v>
      </c>
      <c r="T110" s="92">
        <f t="shared" si="37"/>
        <v>0</v>
      </c>
      <c r="U110" s="105">
        <f t="shared" si="38"/>
        <v>0</v>
      </c>
    </row>
    <row r="111" spans="1:21" ht="15" x14ac:dyDescent="0.25">
      <c r="A111" s="5"/>
      <c r="B111" s="6"/>
      <c r="C111" s="165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(MA)'!$X111</f>
        <v>0</v>
      </c>
      <c r="F111" s="90">
        <f>'Model aktualizovaný (MA)'!F111*'Model aktualizovaný (MA)'!$X111</f>
        <v>0</v>
      </c>
      <c r="G111" s="90">
        <f>'Model aktualizovaný (MA)'!G111*'Model aktualizovaný (MA)'!$X111</f>
        <v>0</v>
      </c>
      <c r="H111" s="90">
        <f>'Model aktualizovaný (MA)'!H111*'Model aktualizovaný (MA)'!$X111</f>
        <v>0</v>
      </c>
      <c r="I111" s="90">
        <f>'Model aktualizovaný (MA)'!I111*'Model aktualizovaný (MA)'!$X111</f>
        <v>0</v>
      </c>
      <c r="J111" s="90">
        <f>'Model aktualizovaný (MA)'!J111*'Model aktualizovaný (MA)'!$X111</f>
        <v>0</v>
      </c>
      <c r="K111" s="90">
        <f>'Model aktualizovaný (MA)'!K111*'Model aktualizovaný (MA)'!$X111</f>
        <v>0</v>
      </c>
      <c r="L111" s="90">
        <f>'Model aktualizovaný (MA)'!L111*'Model aktualizovaný (MA)'!$X111</f>
        <v>0</v>
      </c>
      <c r="M111" s="90">
        <f>'Model aktualizovaný (MA)'!M111*'Model aktualizovaný (MA)'!$X111</f>
        <v>0</v>
      </c>
      <c r="N111" s="90">
        <f>'Model aktualizovaný (MA)'!N111*'Model aktualizovaný (MA)'!$X111</f>
        <v>0</v>
      </c>
      <c r="O111" s="90">
        <f>'Model aktualizovaný (MA)'!O111*'Model aktualizovaný (MA)'!$X111</f>
        <v>0</v>
      </c>
      <c r="P111" s="90">
        <f>'Model aktualizovaný (MA)'!P111*'Model aktualizovaný (MA)'!$X111</f>
        <v>0</v>
      </c>
      <c r="Q111" s="90">
        <f>'Model aktualizovaný (MA)'!Q111*'Model aktualizovaný (MA)'!$X111</f>
        <v>0</v>
      </c>
      <c r="R111" s="90">
        <f>'Model aktualizovaný (MA)'!R111*'Model aktualizovaný (MA)'!$X111</f>
        <v>0</v>
      </c>
      <c r="S111" s="90">
        <f>'Model aktualizovaný (MA)'!S111*'Model aktualizovaný (MA)'!$X111</f>
        <v>0</v>
      </c>
      <c r="T111" s="92">
        <f t="shared" si="37"/>
        <v>0</v>
      </c>
      <c r="U111" s="105">
        <f t="shared" si="38"/>
        <v>0</v>
      </c>
    </row>
    <row r="112" spans="1:21" ht="15" x14ac:dyDescent="0.25">
      <c r="A112" s="5"/>
      <c r="B112" s="6"/>
      <c r="C112" s="165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(MA)'!$X112</f>
        <v>0</v>
      </c>
      <c r="F112" s="90">
        <f>'Model aktualizovaný (MA)'!F112*'Model aktualizovaný (MA)'!$X112</f>
        <v>0</v>
      </c>
      <c r="G112" s="90">
        <f>'Model aktualizovaný (MA)'!G112*'Model aktualizovaný (MA)'!$X112</f>
        <v>0</v>
      </c>
      <c r="H112" s="90">
        <f>'Model aktualizovaný (MA)'!H112*'Model aktualizovaný (MA)'!$X112</f>
        <v>0</v>
      </c>
      <c r="I112" s="90">
        <f>'Model aktualizovaný (MA)'!I112*'Model aktualizovaný (MA)'!$X112</f>
        <v>0</v>
      </c>
      <c r="J112" s="90">
        <f>'Model aktualizovaný (MA)'!J112*'Model aktualizovaný (MA)'!$X112</f>
        <v>0</v>
      </c>
      <c r="K112" s="90">
        <f>'Model aktualizovaný (MA)'!K112*'Model aktualizovaný (MA)'!$X112</f>
        <v>0</v>
      </c>
      <c r="L112" s="90">
        <f>'Model aktualizovaný (MA)'!L112*'Model aktualizovaný (MA)'!$X112</f>
        <v>0</v>
      </c>
      <c r="M112" s="90">
        <f>'Model aktualizovaný (MA)'!M112*'Model aktualizovaný (MA)'!$X112</f>
        <v>0</v>
      </c>
      <c r="N112" s="90">
        <f>'Model aktualizovaný (MA)'!N112*'Model aktualizovaný (MA)'!$X112</f>
        <v>0</v>
      </c>
      <c r="O112" s="90">
        <f>'Model aktualizovaný (MA)'!O112*'Model aktualizovaný (MA)'!$X112</f>
        <v>0</v>
      </c>
      <c r="P112" s="90">
        <f>'Model aktualizovaný (MA)'!P112*'Model aktualizovaný (MA)'!$X112</f>
        <v>0</v>
      </c>
      <c r="Q112" s="90">
        <f>'Model aktualizovaný (MA)'!Q112*'Model aktualizovaný (MA)'!$X112</f>
        <v>0</v>
      </c>
      <c r="R112" s="90">
        <f>'Model aktualizovaný (MA)'!R112*'Model aktualizovaný (MA)'!$X112</f>
        <v>0</v>
      </c>
      <c r="S112" s="90">
        <f>'Model aktualizovaný (MA)'!S112*'Model aktualizovaný (MA)'!$X112</f>
        <v>0</v>
      </c>
      <c r="T112" s="92">
        <f t="shared" si="37"/>
        <v>0</v>
      </c>
      <c r="U112" s="105">
        <f t="shared" si="38"/>
        <v>0</v>
      </c>
    </row>
    <row r="113" spans="1:21" ht="15" x14ac:dyDescent="0.25">
      <c r="A113" s="5"/>
      <c r="B113" s="6"/>
      <c r="C113" s="165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(MA)'!$X113</f>
        <v>0</v>
      </c>
      <c r="F113" s="90">
        <f>'Model aktualizovaný (MA)'!F113*'Model aktualizovaný (MA)'!$X113</f>
        <v>0</v>
      </c>
      <c r="G113" s="90">
        <f>'Model aktualizovaný (MA)'!G113*'Model aktualizovaný (MA)'!$X113</f>
        <v>0</v>
      </c>
      <c r="H113" s="90">
        <f>'Model aktualizovaný (MA)'!H113*'Model aktualizovaný (MA)'!$X113</f>
        <v>0</v>
      </c>
      <c r="I113" s="90">
        <f>'Model aktualizovaný (MA)'!I113*'Model aktualizovaný (MA)'!$X113</f>
        <v>0</v>
      </c>
      <c r="J113" s="90">
        <f>'Model aktualizovaný (MA)'!J113*'Model aktualizovaný (MA)'!$X113</f>
        <v>0</v>
      </c>
      <c r="K113" s="90">
        <f>'Model aktualizovaný (MA)'!K113*'Model aktualizovaný (MA)'!$X113</f>
        <v>0</v>
      </c>
      <c r="L113" s="90">
        <f>'Model aktualizovaný (MA)'!L113*'Model aktualizovaný (MA)'!$X113</f>
        <v>0</v>
      </c>
      <c r="M113" s="90">
        <f>'Model aktualizovaný (MA)'!M113*'Model aktualizovaný (MA)'!$X113</f>
        <v>0</v>
      </c>
      <c r="N113" s="90">
        <f>'Model aktualizovaný (MA)'!N113*'Model aktualizovaný (MA)'!$X113</f>
        <v>0</v>
      </c>
      <c r="O113" s="90">
        <f>'Model aktualizovaný (MA)'!O113*'Model aktualizovaný (MA)'!$X113</f>
        <v>0</v>
      </c>
      <c r="P113" s="90">
        <f>'Model aktualizovaný (MA)'!P113*'Model aktualizovaný (MA)'!$X113</f>
        <v>0</v>
      </c>
      <c r="Q113" s="90">
        <f>'Model aktualizovaný (MA)'!Q113*'Model aktualizovaný (MA)'!$X113</f>
        <v>0</v>
      </c>
      <c r="R113" s="90">
        <f>'Model aktualizovaný (MA)'!R113*'Model aktualizovaný (MA)'!$X113</f>
        <v>0</v>
      </c>
      <c r="S113" s="90">
        <f>'Model aktualizovaný (MA)'!S113*'Model aktualizovaný (MA)'!$X113</f>
        <v>0</v>
      </c>
      <c r="T113" s="92">
        <f t="shared" si="37"/>
        <v>0</v>
      </c>
      <c r="U113" s="105">
        <f t="shared" si="38"/>
        <v>0</v>
      </c>
    </row>
    <row r="114" spans="1:21" ht="15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(MA)'!$X114</f>
        <v>0</v>
      </c>
      <c r="F114" s="90">
        <f>'Model aktualizovaný (MA)'!F114*'Model aktualizovaný (MA)'!$X114</f>
        <v>0</v>
      </c>
      <c r="G114" s="90">
        <f>'Model aktualizovaný (MA)'!G114*'Model aktualizovaný (MA)'!$X114</f>
        <v>0</v>
      </c>
      <c r="H114" s="90">
        <f>'Model aktualizovaný (MA)'!H114*'Model aktualizovaný (MA)'!$X114</f>
        <v>0</v>
      </c>
      <c r="I114" s="90">
        <f>'Model aktualizovaný (MA)'!I114*'Model aktualizovaný (MA)'!$X114</f>
        <v>0</v>
      </c>
      <c r="J114" s="90">
        <f>'Model aktualizovaný (MA)'!J114*'Model aktualizovaný (MA)'!$X114</f>
        <v>0</v>
      </c>
      <c r="K114" s="90">
        <f>'Model aktualizovaný (MA)'!K114*'Model aktualizovaný (MA)'!$X114</f>
        <v>0</v>
      </c>
      <c r="L114" s="90">
        <f>'Model aktualizovaný (MA)'!L114*'Model aktualizovaný (MA)'!$X114</f>
        <v>0</v>
      </c>
      <c r="M114" s="90">
        <f>'Model aktualizovaný (MA)'!M114*'Model aktualizovaný (MA)'!$X114</f>
        <v>0</v>
      </c>
      <c r="N114" s="90">
        <f>'Model aktualizovaný (MA)'!N114*'Model aktualizovaný (MA)'!$X114</f>
        <v>0</v>
      </c>
      <c r="O114" s="90">
        <f>'Model aktualizovaný (MA)'!O114*'Model aktualizovaný (MA)'!$X114</f>
        <v>0</v>
      </c>
      <c r="P114" s="90">
        <f>'Model aktualizovaný (MA)'!P114*'Model aktualizovaný (MA)'!$X114</f>
        <v>0</v>
      </c>
      <c r="Q114" s="90">
        <f>'Model aktualizovaný (MA)'!Q114*'Model aktualizovaný (MA)'!$X114</f>
        <v>0</v>
      </c>
      <c r="R114" s="90">
        <f>'Model aktualizovaný (MA)'!R114*'Model aktualizovaný (MA)'!$X114</f>
        <v>0</v>
      </c>
      <c r="S114" s="90">
        <f>'Model aktualizovaný (MA)'!S114*'Model aktualizovaný (MA)'!$X114</f>
        <v>0</v>
      </c>
      <c r="T114" s="92">
        <f t="shared" si="37"/>
        <v>0</v>
      </c>
      <c r="U114" s="105">
        <f t="shared" si="38"/>
        <v>0</v>
      </c>
    </row>
    <row r="115" spans="1:21" ht="1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(MA)'!$X115</f>
        <v>0</v>
      </c>
      <c r="F115" s="90">
        <f>'Model aktualizovaný (MA)'!F115*'Model aktualizovaný (MA)'!$X115</f>
        <v>0</v>
      </c>
      <c r="G115" s="90">
        <f>'Model aktualizovaný (MA)'!G115*'Model aktualizovaný (MA)'!$X115</f>
        <v>0</v>
      </c>
      <c r="H115" s="90">
        <f>'Model aktualizovaný (MA)'!H115*'Model aktualizovaný (MA)'!$X115</f>
        <v>0</v>
      </c>
      <c r="I115" s="90">
        <f>'Model aktualizovaný (MA)'!I115*'Model aktualizovaný (MA)'!$X115</f>
        <v>0</v>
      </c>
      <c r="J115" s="90">
        <f>'Model aktualizovaný (MA)'!J115*'Model aktualizovaný (MA)'!$X115</f>
        <v>0</v>
      </c>
      <c r="K115" s="90">
        <f>'Model aktualizovaný (MA)'!K115*'Model aktualizovaný (MA)'!$X115</f>
        <v>0</v>
      </c>
      <c r="L115" s="90">
        <f>'Model aktualizovaný (MA)'!L115*'Model aktualizovaný (MA)'!$X115</f>
        <v>0</v>
      </c>
      <c r="M115" s="90">
        <f>'Model aktualizovaný (MA)'!M115*'Model aktualizovaný (MA)'!$X115</f>
        <v>0</v>
      </c>
      <c r="N115" s="90">
        <f>'Model aktualizovaný (MA)'!N115*'Model aktualizovaný (MA)'!$X115</f>
        <v>0</v>
      </c>
      <c r="O115" s="90">
        <f>'Model aktualizovaný (MA)'!O115*'Model aktualizovaný (MA)'!$X115</f>
        <v>0</v>
      </c>
      <c r="P115" s="90">
        <f>'Model aktualizovaný (MA)'!P115*'Model aktualizovaný (MA)'!$X115</f>
        <v>0</v>
      </c>
      <c r="Q115" s="90">
        <f>'Model aktualizovaný (MA)'!Q115*'Model aktualizovaný (MA)'!$X115</f>
        <v>0</v>
      </c>
      <c r="R115" s="90">
        <f>'Model aktualizovaný (MA)'!R115*'Model aktualizovaný (MA)'!$X115</f>
        <v>0</v>
      </c>
      <c r="S115" s="90">
        <f>'Model aktualizovaný (MA)'!S115*'Model aktualizovaný (MA)'!$X115</f>
        <v>0</v>
      </c>
      <c r="T115" s="92">
        <f t="shared" si="37"/>
        <v>0</v>
      </c>
      <c r="U115" s="105">
        <f t="shared" si="38"/>
        <v>0</v>
      </c>
    </row>
    <row r="116" spans="1:21" ht="1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(MA)'!$X116</f>
        <v>0</v>
      </c>
      <c r="F116" s="90">
        <f>'Model aktualizovaný (MA)'!F116*'Model aktualizovaný (MA)'!$X116</f>
        <v>0</v>
      </c>
      <c r="G116" s="90">
        <f>'Model aktualizovaný (MA)'!G116*'Model aktualizovaný (MA)'!$X116</f>
        <v>0</v>
      </c>
      <c r="H116" s="90">
        <f>'Model aktualizovaný (MA)'!H116*'Model aktualizovaný (MA)'!$X116</f>
        <v>0</v>
      </c>
      <c r="I116" s="90">
        <f>'Model aktualizovaný (MA)'!I116*'Model aktualizovaný (MA)'!$X116</f>
        <v>0</v>
      </c>
      <c r="J116" s="90">
        <f>'Model aktualizovaný (MA)'!J116*'Model aktualizovaný (MA)'!$X116</f>
        <v>0</v>
      </c>
      <c r="K116" s="90">
        <f>'Model aktualizovaný (MA)'!K116*'Model aktualizovaný (MA)'!$X116</f>
        <v>0</v>
      </c>
      <c r="L116" s="90">
        <f>'Model aktualizovaný (MA)'!L116*'Model aktualizovaný (MA)'!$X116</f>
        <v>0</v>
      </c>
      <c r="M116" s="90">
        <f>'Model aktualizovaný (MA)'!M116*'Model aktualizovaný (MA)'!$X116</f>
        <v>0</v>
      </c>
      <c r="N116" s="90">
        <f>'Model aktualizovaný (MA)'!N116*'Model aktualizovaný (MA)'!$X116</f>
        <v>0</v>
      </c>
      <c r="O116" s="90">
        <f>'Model aktualizovaný (MA)'!O116*'Model aktualizovaný (MA)'!$X116</f>
        <v>0</v>
      </c>
      <c r="P116" s="90">
        <f>'Model aktualizovaný (MA)'!P116*'Model aktualizovaný (MA)'!$X116</f>
        <v>0</v>
      </c>
      <c r="Q116" s="90">
        <f>'Model aktualizovaný (MA)'!Q116*'Model aktualizovaný (MA)'!$X116</f>
        <v>0</v>
      </c>
      <c r="R116" s="90">
        <f>'Model aktualizovaný (MA)'!R116*'Model aktualizovaný (MA)'!$X116</f>
        <v>0</v>
      </c>
      <c r="S116" s="90">
        <f>'Model aktualizovaný (MA)'!S116*'Model aktualizovaný (MA)'!$X116</f>
        <v>0</v>
      </c>
      <c r="T116" s="92">
        <f t="shared" si="37"/>
        <v>0</v>
      </c>
      <c r="U116" s="105">
        <f t="shared" si="38"/>
        <v>0</v>
      </c>
    </row>
    <row r="117" spans="1:21" ht="1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(MA)'!$X117</f>
        <v>0</v>
      </c>
      <c r="F117" s="90">
        <f>'Model aktualizovaný (MA)'!F117*'Model aktualizovaný (MA)'!$X117</f>
        <v>0</v>
      </c>
      <c r="G117" s="90">
        <f>'Model aktualizovaný (MA)'!G117*'Model aktualizovaný (MA)'!$X117</f>
        <v>0</v>
      </c>
      <c r="H117" s="90">
        <f>'Model aktualizovaný (MA)'!H117*'Model aktualizovaný (MA)'!$X117</f>
        <v>0</v>
      </c>
      <c r="I117" s="90">
        <f>'Model aktualizovaný (MA)'!I117*'Model aktualizovaný (MA)'!$X117</f>
        <v>0</v>
      </c>
      <c r="J117" s="90">
        <f>'Model aktualizovaný (MA)'!J117*'Model aktualizovaný (MA)'!$X117</f>
        <v>0</v>
      </c>
      <c r="K117" s="90">
        <f>'Model aktualizovaný (MA)'!K117*'Model aktualizovaný (MA)'!$X117</f>
        <v>0</v>
      </c>
      <c r="L117" s="90">
        <f>'Model aktualizovaný (MA)'!L117*'Model aktualizovaný (MA)'!$X117</f>
        <v>0</v>
      </c>
      <c r="M117" s="90">
        <f>'Model aktualizovaný (MA)'!M117*'Model aktualizovaný (MA)'!$X117</f>
        <v>0</v>
      </c>
      <c r="N117" s="90">
        <f>'Model aktualizovaný (MA)'!N117*'Model aktualizovaný (MA)'!$X117</f>
        <v>0</v>
      </c>
      <c r="O117" s="90">
        <f>'Model aktualizovaný (MA)'!O117*'Model aktualizovaný (MA)'!$X117</f>
        <v>0</v>
      </c>
      <c r="P117" s="90">
        <f>'Model aktualizovaný (MA)'!P117*'Model aktualizovaný (MA)'!$X117</f>
        <v>0</v>
      </c>
      <c r="Q117" s="90">
        <f>'Model aktualizovaný (MA)'!Q117*'Model aktualizovaný (MA)'!$X117</f>
        <v>0</v>
      </c>
      <c r="R117" s="90">
        <f>'Model aktualizovaný (MA)'!R117*'Model aktualizovaný (MA)'!$X117</f>
        <v>0</v>
      </c>
      <c r="S117" s="90">
        <f>'Model aktualizovaný (MA)'!S117*'Model aktualizovaný (MA)'!$X117</f>
        <v>0</v>
      </c>
      <c r="T117" s="92">
        <f t="shared" si="37"/>
        <v>0</v>
      </c>
      <c r="U117" s="105">
        <f t="shared" si="38"/>
        <v>0</v>
      </c>
    </row>
    <row r="118" spans="1:21" ht="1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(MA)'!$X118</f>
        <v>0</v>
      </c>
      <c r="F118" s="90">
        <f>'Model aktualizovaný (MA)'!F118*'Model aktualizovaný (MA)'!$X118</f>
        <v>0</v>
      </c>
      <c r="G118" s="90">
        <f>'Model aktualizovaný (MA)'!G118*'Model aktualizovaný (MA)'!$X118</f>
        <v>0</v>
      </c>
      <c r="H118" s="90">
        <f>'Model aktualizovaný (MA)'!H118*'Model aktualizovaný (MA)'!$X118</f>
        <v>0</v>
      </c>
      <c r="I118" s="90">
        <f>'Model aktualizovaný (MA)'!I118*'Model aktualizovaný (MA)'!$X118</f>
        <v>0</v>
      </c>
      <c r="J118" s="90">
        <f>'Model aktualizovaný (MA)'!J118*'Model aktualizovaný (MA)'!$X118</f>
        <v>0</v>
      </c>
      <c r="K118" s="90">
        <f>'Model aktualizovaný (MA)'!K118*'Model aktualizovaný (MA)'!$X118</f>
        <v>0</v>
      </c>
      <c r="L118" s="90">
        <f>'Model aktualizovaný (MA)'!L118*'Model aktualizovaný (MA)'!$X118</f>
        <v>0</v>
      </c>
      <c r="M118" s="90">
        <f>'Model aktualizovaný (MA)'!M118*'Model aktualizovaný (MA)'!$X118</f>
        <v>0</v>
      </c>
      <c r="N118" s="90">
        <f>'Model aktualizovaný (MA)'!N118*'Model aktualizovaný (MA)'!$X118</f>
        <v>0</v>
      </c>
      <c r="O118" s="90">
        <f>'Model aktualizovaný (MA)'!O118*'Model aktualizovaný (MA)'!$X118</f>
        <v>0</v>
      </c>
      <c r="P118" s="90">
        <f>'Model aktualizovaný (MA)'!P118*'Model aktualizovaný (MA)'!$X118</f>
        <v>0</v>
      </c>
      <c r="Q118" s="90">
        <f>'Model aktualizovaný (MA)'!Q118*'Model aktualizovaný (MA)'!$X118</f>
        <v>0</v>
      </c>
      <c r="R118" s="90">
        <f>'Model aktualizovaný (MA)'!R118*'Model aktualizovaný (MA)'!$X118</f>
        <v>0</v>
      </c>
      <c r="S118" s="90">
        <f>'Model aktualizovaný (MA)'!S118*'Model aktualizovaný (MA)'!$X118</f>
        <v>0</v>
      </c>
      <c r="T118" s="92">
        <f t="shared" si="37"/>
        <v>0</v>
      </c>
      <c r="U118" s="105">
        <f t="shared" si="38"/>
        <v>0</v>
      </c>
    </row>
    <row r="119" spans="1:21" ht="15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(MA)'!$X119</f>
        <v>0</v>
      </c>
      <c r="F119" s="90">
        <f>'Model aktualizovaný (MA)'!F119*'Model aktualizovaný (MA)'!$X119</f>
        <v>0</v>
      </c>
      <c r="G119" s="90">
        <f>'Model aktualizovaný (MA)'!G119*'Model aktualizovaný (MA)'!$X119</f>
        <v>0</v>
      </c>
      <c r="H119" s="90">
        <f>'Model aktualizovaný (MA)'!H119*'Model aktualizovaný (MA)'!$X119</f>
        <v>0</v>
      </c>
      <c r="I119" s="90">
        <f>'Model aktualizovaný (MA)'!I119*'Model aktualizovaný (MA)'!$X119</f>
        <v>0</v>
      </c>
      <c r="J119" s="90">
        <f>'Model aktualizovaný (MA)'!J119*'Model aktualizovaný (MA)'!$X119</f>
        <v>0</v>
      </c>
      <c r="K119" s="90">
        <f>'Model aktualizovaný (MA)'!K119*'Model aktualizovaný (MA)'!$X119</f>
        <v>0</v>
      </c>
      <c r="L119" s="90">
        <f>'Model aktualizovaný (MA)'!L119*'Model aktualizovaný (MA)'!$X119</f>
        <v>0</v>
      </c>
      <c r="M119" s="90">
        <f>'Model aktualizovaný (MA)'!M119*'Model aktualizovaný (MA)'!$X119</f>
        <v>0</v>
      </c>
      <c r="N119" s="90">
        <f>'Model aktualizovaný (MA)'!N119*'Model aktualizovaný (MA)'!$X119</f>
        <v>0</v>
      </c>
      <c r="O119" s="90">
        <f>'Model aktualizovaný (MA)'!O119*'Model aktualizovaný (MA)'!$X119</f>
        <v>0</v>
      </c>
      <c r="P119" s="90">
        <f>'Model aktualizovaný (MA)'!P119*'Model aktualizovaný (MA)'!$X119</f>
        <v>0</v>
      </c>
      <c r="Q119" s="90">
        <f>'Model aktualizovaný (MA)'!Q119*'Model aktualizovaný (MA)'!$X119</f>
        <v>0</v>
      </c>
      <c r="R119" s="90">
        <f>'Model aktualizovaný (MA)'!R119*'Model aktualizovaný (MA)'!$X119</f>
        <v>0</v>
      </c>
      <c r="S119" s="90">
        <f>'Model aktualizovaný (MA)'!S119*'Model aktualizovaný (MA)'!$X119</f>
        <v>0</v>
      </c>
      <c r="T119" s="92">
        <f t="shared" si="37"/>
        <v>0</v>
      </c>
      <c r="U119" s="105">
        <f t="shared" si="38"/>
        <v>0</v>
      </c>
    </row>
    <row r="120" spans="1:21" ht="15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(MA)'!$X120</f>
        <v>0</v>
      </c>
      <c r="F120" s="90">
        <f>'Model aktualizovaný (MA)'!F120*'Model aktualizovaný (MA)'!$X120</f>
        <v>0</v>
      </c>
      <c r="G120" s="90">
        <f>'Model aktualizovaný (MA)'!G120*'Model aktualizovaný (MA)'!$X120</f>
        <v>0</v>
      </c>
      <c r="H120" s="90">
        <f>'Model aktualizovaný (MA)'!H120*'Model aktualizovaný (MA)'!$X120</f>
        <v>0</v>
      </c>
      <c r="I120" s="90">
        <f>'Model aktualizovaný (MA)'!I120*'Model aktualizovaný (MA)'!$X120</f>
        <v>0</v>
      </c>
      <c r="J120" s="90">
        <f>'Model aktualizovaný (MA)'!J120*'Model aktualizovaný (MA)'!$X120</f>
        <v>0</v>
      </c>
      <c r="K120" s="90">
        <f>'Model aktualizovaný (MA)'!K120*'Model aktualizovaný (MA)'!$X120</f>
        <v>0</v>
      </c>
      <c r="L120" s="90">
        <f>'Model aktualizovaný (MA)'!L120*'Model aktualizovaný (MA)'!$X120</f>
        <v>0</v>
      </c>
      <c r="M120" s="90">
        <f>'Model aktualizovaný (MA)'!M120*'Model aktualizovaný (MA)'!$X120</f>
        <v>0</v>
      </c>
      <c r="N120" s="90">
        <f>'Model aktualizovaný (MA)'!N120*'Model aktualizovaný (MA)'!$X120</f>
        <v>0</v>
      </c>
      <c r="O120" s="90">
        <f>'Model aktualizovaný (MA)'!O120*'Model aktualizovaný (MA)'!$X120</f>
        <v>0</v>
      </c>
      <c r="P120" s="90">
        <f>'Model aktualizovaný (MA)'!P120*'Model aktualizovaný (MA)'!$X120</f>
        <v>0</v>
      </c>
      <c r="Q120" s="90">
        <f>'Model aktualizovaný (MA)'!Q120*'Model aktualizovaný (MA)'!$X120</f>
        <v>0</v>
      </c>
      <c r="R120" s="90">
        <f>'Model aktualizovaný (MA)'!R120*'Model aktualizovaný (MA)'!$X120</f>
        <v>0</v>
      </c>
      <c r="S120" s="90">
        <f>'Model aktualizovaný (MA)'!S120*'Model aktualizovaný (MA)'!$X120</f>
        <v>0</v>
      </c>
      <c r="T120" s="92">
        <f t="shared" si="37"/>
        <v>0</v>
      </c>
      <c r="U120" s="105">
        <f t="shared" si="38"/>
        <v>0</v>
      </c>
    </row>
    <row r="121" spans="1:21" ht="15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(MA)'!$X121</f>
        <v>0</v>
      </c>
      <c r="F121" s="90">
        <f>'Model aktualizovaný (MA)'!F121*'Model aktualizovaný (MA)'!$X121</f>
        <v>0</v>
      </c>
      <c r="G121" s="90">
        <f>'Model aktualizovaný (MA)'!G121*'Model aktualizovaný (MA)'!$X121</f>
        <v>0</v>
      </c>
      <c r="H121" s="90">
        <f>'Model aktualizovaný (MA)'!H121*'Model aktualizovaný (MA)'!$X121</f>
        <v>0</v>
      </c>
      <c r="I121" s="90">
        <f>'Model aktualizovaný (MA)'!I121*'Model aktualizovaný (MA)'!$X121</f>
        <v>0</v>
      </c>
      <c r="J121" s="90">
        <f>'Model aktualizovaný (MA)'!J121*'Model aktualizovaný (MA)'!$X121</f>
        <v>0</v>
      </c>
      <c r="K121" s="90">
        <f>'Model aktualizovaný (MA)'!K121*'Model aktualizovaný (MA)'!$X121</f>
        <v>0</v>
      </c>
      <c r="L121" s="90">
        <f>'Model aktualizovaný (MA)'!L121*'Model aktualizovaný (MA)'!$X121</f>
        <v>0</v>
      </c>
      <c r="M121" s="90">
        <f>'Model aktualizovaný (MA)'!M121*'Model aktualizovaný (MA)'!$X121</f>
        <v>0</v>
      </c>
      <c r="N121" s="90">
        <f>'Model aktualizovaný (MA)'!N121*'Model aktualizovaný (MA)'!$X121</f>
        <v>0</v>
      </c>
      <c r="O121" s="90">
        <f>'Model aktualizovaný (MA)'!O121*'Model aktualizovaný (MA)'!$X121</f>
        <v>0</v>
      </c>
      <c r="P121" s="90">
        <f>'Model aktualizovaný (MA)'!P121*'Model aktualizovaný (MA)'!$X121</f>
        <v>0</v>
      </c>
      <c r="Q121" s="90">
        <f>'Model aktualizovaný (MA)'!Q121*'Model aktualizovaný (MA)'!$X121</f>
        <v>0</v>
      </c>
      <c r="R121" s="90">
        <f>'Model aktualizovaný (MA)'!R121*'Model aktualizovaný (MA)'!$X121</f>
        <v>0</v>
      </c>
      <c r="S121" s="90">
        <f>'Model aktualizovaný (MA)'!S121*'Model aktualizovaný (MA)'!$X121</f>
        <v>0</v>
      </c>
      <c r="T121" s="92">
        <f t="shared" si="37"/>
        <v>0</v>
      </c>
      <c r="U121" s="105">
        <f t="shared" si="38"/>
        <v>0</v>
      </c>
    </row>
    <row r="122" spans="1:21" ht="15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(MA)'!$X122</f>
        <v>0</v>
      </c>
      <c r="F122" s="90">
        <f>'Model aktualizovaný (MA)'!F122*'Model aktualizovaný (MA)'!$X122</f>
        <v>0</v>
      </c>
      <c r="G122" s="90">
        <f>'Model aktualizovaný (MA)'!G122*'Model aktualizovaný (MA)'!$X122</f>
        <v>0</v>
      </c>
      <c r="H122" s="90">
        <f>'Model aktualizovaný (MA)'!H122*'Model aktualizovaný (MA)'!$X122</f>
        <v>0</v>
      </c>
      <c r="I122" s="90">
        <f>'Model aktualizovaný (MA)'!I122*'Model aktualizovaný (MA)'!$X122</f>
        <v>0</v>
      </c>
      <c r="J122" s="90">
        <f>'Model aktualizovaný (MA)'!J122*'Model aktualizovaný (MA)'!$X122</f>
        <v>0</v>
      </c>
      <c r="K122" s="90">
        <f>'Model aktualizovaný (MA)'!K122*'Model aktualizovaný (MA)'!$X122</f>
        <v>0</v>
      </c>
      <c r="L122" s="90">
        <f>'Model aktualizovaný (MA)'!L122*'Model aktualizovaný (MA)'!$X122</f>
        <v>0</v>
      </c>
      <c r="M122" s="90">
        <f>'Model aktualizovaný (MA)'!M122*'Model aktualizovaný (MA)'!$X122</f>
        <v>0</v>
      </c>
      <c r="N122" s="90">
        <f>'Model aktualizovaný (MA)'!N122*'Model aktualizovaný (MA)'!$X122</f>
        <v>0</v>
      </c>
      <c r="O122" s="90">
        <f>'Model aktualizovaný (MA)'!O122*'Model aktualizovaný (MA)'!$X122</f>
        <v>0</v>
      </c>
      <c r="P122" s="90">
        <f>'Model aktualizovaný (MA)'!P122*'Model aktualizovaný (MA)'!$X122</f>
        <v>0</v>
      </c>
      <c r="Q122" s="90">
        <f>'Model aktualizovaný (MA)'!Q122*'Model aktualizovaný (MA)'!$X122</f>
        <v>0</v>
      </c>
      <c r="R122" s="90">
        <f>'Model aktualizovaný (MA)'!R122*'Model aktualizovaný (MA)'!$X122</f>
        <v>0</v>
      </c>
      <c r="S122" s="90">
        <f>'Model aktualizovaný (MA)'!S122*'Model aktualizovaný (MA)'!$X122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107</v>
      </c>
      <c r="C123" s="9"/>
      <c r="D123" s="164" t="s">
        <v>111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ht="1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109</v>
      </c>
      <c r="C125" s="9"/>
      <c r="D125" s="164" t="s">
        <v>112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</sheetData>
  <sheetProtection algorithmName="SHA-512" hashValue="3wBduHk3lRohhmHcNvMmxdpGTdbmxdj3srEpwfiu3kQJolfC0O8/rAa1tpGO3n3rX1klV7QATtmYs3NWPbhAfQ==" saltValue="gJix3aMt8msC6twoebfwu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U125"/>
  <sheetViews>
    <sheetView showGridLines="0" zoomScaleNormal="100" workbookViewId="0">
      <pane xSplit="4" topLeftCell="E1" activePane="topRight" state="frozen"/>
      <selection pane="topRight" activeCell="A31" sqref="A31:XFD32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113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114</v>
      </c>
      <c r="C28" s="9"/>
      <c r="D28" s="164" t="s">
        <v>115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166">
        <f t="shared" si="1"/>
        <v>47722762.499999993</v>
      </c>
      <c r="U29" s="167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116</v>
      </c>
      <c r="C30" s="9"/>
      <c r="D30" s="164" t="s">
        <v>117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1" spans="1:21" ht="15" hidden="1" x14ac:dyDescent="0.25"/>
    <row r="32" spans="1:21" ht="15" hidden="1" x14ac:dyDescent="0.25"/>
    <row r="33" spans="1:21" ht="15.75" thickBot="1" x14ac:dyDescent="0.3"/>
    <row r="34" spans="1:21" ht="15" x14ac:dyDescent="0.25">
      <c r="A34" s="27" t="s">
        <v>113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(MA)'!$Y36</f>
        <v>0</v>
      </c>
      <c r="F36" s="83">
        <f>'Model aktualizovaný (MA)'!F36*'Model aktualizovaný (MA)'!$Y36</f>
        <v>0</v>
      </c>
      <c r="G36" s="83">
        <f>'Model aktualizovaný (MA)'!G36*'Model aktualizovaný (MA)'!$Y36</f>
        <v>0</v>
      </c>
      <c r="H36" s="83">
        <f>'Model aktualizovaný (MA)'!H36*'Model aktualizovaný (MA)'!$Y36</f>
        <v>0</v>
      </c>
      <c r="I36" s="83">
        <f>'Model aktualizovaný (MA)'!I36*'Model aktualizovaný (MA)'!$Y36</f>
        <v>0</v>
      </c>
      <c r="J36" s="83">
        <f>'Model aktualizovaný (MA)'!J36*'Model aktualizovaný (MA)'!$Y36</f>
        <v>0</v>
      </c>
      <c r="K36" s="83">
        <f>'Model aktualizovaný (MA)'!K36*'Model aktualizovaný (MA)'!$Y36</f>
        <v>0</v>
      </c>
      <c r="L36" s="83">
        <f>'Model aktualizovaný (MA)'!L36*'Model aktualizovaný (MA)'!$Y36</f>
        <v>0</v>
      </c>
      <c r="M36" s="83">
        <f>'Model aktualizovaný (MA)'!M36*'Model aktualizovaný (MA)'!$Y36</f>
        <v>0</v>
      </c>
      <c r="N36" s="83">
        <f>'Model aktualizovaný (MA)'!N36*'Model aktualizovaný (MA)'!$Y36</f>
        <v>0</v>
      </c>
      <c r="O36" s="83">
        <f>'Model aktualizovaný (MA)'!O36*'Model aktualizovaný (MA)'!$Y36</f>
        <v>0</v>
      </c>
      <c r="P36" s="83">
        <f>'Model aktualizovaný (MA)'!P36*'Model aktualizovaný (MA)'!$Y36</f>
        <v>0</v>
      </c>
      <c r="Q36" s="83">
        <f>'Model aktualizovaný (MA)'!Q36*'Model aktualizovaný (MA)'!$Y36</f>
        <v>0</v>
      </c>
      <c r="R36" s="83">
        <f>'Model aktualizovaný (MA)'!R36*'Model aktualizovaný (MA)'!$Y36</f>
        <v>0</v>
      </c>
      <c r="S36" s="83">
        <f>'Model aktualizovaný (MA)'!S36*'Model aktualizovaný (MA)'!$Y36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ht="15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(MA)'!$Y37</f>
        <v>0</v>
      </c>
      <c r="F37" s="90">
        <f>'Model aktualizovaný (MA)'!F37*'Model aktualizovaný (MA)'!$Y37</f>
        <v>0</v>
      </c>
      <c r="G37" s="90">
        <f>'Model aktualizovaný (MA)'!G37*'Model aktualizovaný (MA)'!$Y37</f>
        <v>0</v>
      </c>
      <c r="H37" s="90">
        <f>'Model aktualizovaný (MA)'!H37*'Model aktualizovaný (MA)'!$Y37</f>
        <v>0</v>
      </c>
      <c r="I37" s="90">
        <f>'Model aktualizovaný (MA)'!I37*'Model aktualizovaný (MA)'!$Y37</f>
        <v>0</v>
      </c>
      <c r="J37" s="90">
        <f>'Model aktualizovaný (MA)'!J37*'Model aktualizovaný (MA)'!$Y37</f>
        <v>0</v>
      </c>
      <c r="K37" s="90">
        <f>'Model aktualizovaný (MA)'!K37*'Model aktualizovaný (MA)'!$Y37</f>
        <v>0</v>
      </c>
      <c r="L37" s="90">
        <f>'Model aktualizovaný (MA)'!L37*'Model aktualizovaný (MA)'!$Y37</f>
        <v>0</v>
      </c>
      <c r="M37" s="90">
        <f>'Model aktualizovaný (MA)'!M37*'Model aktualizovaný (MA)'!$Y37</f>
        <v>0</v>
      </c>
      <c r="N37" s="90">
        <f>'Model aktualizovaný (MA)'!N37*'Model aktualizovaný (MA)'!$Y37</f>
        <v>0</v>
      </c>
      <c r="O37" s="90">
        <f>'Model aktualizovaný (MA)'!O37*'Model aktualizovaný (MA)'!$Y37</f>
        <v>0</v>
      </c>
      <c r="P37" s="90">
        <f>'Model aktualizovaný (MA)'!P37*'Model aktualizovaný (MA)'!$Y37</f>
        <v>0</v>
      </c>
      <c r="Q37" s="90">
        <f>'Model aktualizovaný (MA)'!Q37*'Model aktualizovaný (MA)'!$Y37</f>
        <v>0</v>
      </c>
      <c r="R37" s="90">
        <f>'Model aktualizovaný (MA)'!R37*'Model aktualizovaný (MA)'!$Y37</f>
        <v>0</v>
      </c>
      <c r="S37" s="90">
        <f>'Model aktualizovaný (MA)'!S37*'Model aktualizovaný (MA)'!$Y37</f>
        <v>0</v>
      </c>
      <c r="T37" s="92">
        <f t="shared" si="29"/>
        <v>0</v>
      </c>
      <c r="U37" s="105">
        <f t="shared" si="30"/>
        <v>0</v>
      </c>
    </row>
    <row r="38" spans="1:21" ht="1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(MA)'!$Y38</f>
        <v>0</v>
      </c>
      <c r="F38" s="90">
        <f>'Model aktualizovaný (MA)'!F38*'Model aktualizovaný (MA)'!$Y38</f>
        <v>0</v>
      </c>
      <c r="G38" s="90">
        <f>'Model aktualizovaný (MA)'!G38*'Model aktualizovaný (MA)'!$Y38</f>
        <v>0</v>
      </c>
      <c r="H38" s="90">
        <f>'Model aktualizovaný (MA)'!H38*'Model aktualizovaný (MA)'!$Y38</f>
        <v>0</v>
      </c>
      <c r="I38" s="90">
        <f>'Model aktualizovaný (MA)'!I38*'Model aktualizovaný (MA)'!$Y38</f>
        <v>0</v>
      </c>
      <c r="J38" s="90">
        <f>'Model aktualizovaný (MA)'!J38*'Model aktualizovaný (MA)'!$Y38</f>
        <v>0</v>
      </c>
      <c r="K38" s="90">
        <f>'Model aktualizovaný (MA)'!K38*'Model aktualizovaný (MA)'!$Y38</f>
        <v>0</v>
      </c>
      <c r="L38" s="90">
        <f>'Model aktualizovaný (MA)'!L38*'Model aktualizovaný (MA)'!$Y38</f>
        <v>0</v>
      </c>
      <c r="M38" s="90">
        <f>'Model aktualizovaný (MA)'!M38*'Model aktualizovaný (MA)'!$Y38</f>
        <v>0</v>
      </c>
      <c r="N38" s="90">
        <f>'Model aktualizovaný (MA)'!N38*'Model aktualizovaný (MA)'!$Y38</f>
        <v>0</v>
      </c>
      <c r="O38" s="90">
        <f>'Model aktualizovaný (MA)'!O38*'Model aktualizovaný (MA)'!$Y38</f>
        <v>0</v>
      </c>
      <c r="P38" s="90">
        <f>'Model aktualizovaný (MA)'!P38*'Model aktualizovaný (MA)'!$Y38</f>
        <v>0</v>
      </c>
      <c r="Q38" s="90">
        <f>'Model aktualizovaný (MA)'!Q38*'Model aktualizovaný (MA)'!$Y38</f>
        <v>0</v>
      </c>
      <c r="R38" s="90">
        <f>'Model aktualizovaný (MA)'!R38*'Model aktualizovaný (MA)'!$Y38</f>
        <v>0</v>
      </c>
      <c r="S38" s="90">
        <f>'Model aktualizovaný (MA)'!S38*'Model aktualizovaný (MA)'!$Y38</f>
        <v>0</v>
      </c>
      <c r="T38" s="92">
        <f t="shared" si="29"/>
        <v>0</v>
      </c>
      <c r="U38" s="105">
        <f t="shared" si="30"/>
        <v>0</v>
      </c>
    </row>
    <row r="39" spans="1:21" ht="1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(MA)'!$Y39</f>
        <v>0</v>
      </c>
      <c r="F39" s="90">
        <f>'Model aktualizovaný (MA)'!F39*'Model aktualizovaný (MA)'!$Y39</f>
        <v>0</v>
      </c>
      <c r="G39" s="90">
        <f>'Model aktualizovaný (MA)'!G39*'Model aktualizovaný (MA)'!$Y39</f>
        <v>0</v>
      </c>
      <c r="H39" s="90">
        <f>'Model aktualizovaný (MA)'!H39*'Model aktualizovaný (MA)'!$Y39</f>
        <v>0</v>
      </c>
      <c r="I39" s="90">
        <f>'Model aktualizovaný (MA)'!I39*'Model aktualizovaný (MA)'!$Y39</f>
        <v>0</v>
      </c>
      <c r="J39" s="90">
        <f>'Model aktualizovaný (MA)'!J39*'Model aktualizovaný (MA)'!$Y39</f>
        <v>0</v>
      </c>
      <c r="K39" s="90">
        <f>'Model aktualizovaný (MA)'!K39*'Model aktualizovaný (MA)'!$Y39</f>
        <v>0</v>
      </c>
      <c r="L39" s="90">
        <f>'Model aktualizovaný (MA)'!L39*'Model aktualizovaný (MA)'!$Y39</f>
        <v>0</v>
      </c>
      <c r="M39" s="90">
        <f>'Model aktualizovaný (MA)'!M39*'Model aktualizovaný (MA)'!$Y39</f>
        <v>0</v>
      </c>
      <c r="N39" s="90">
        <f>'Model aktualizovaný (MA)'!N39*'Model aktualizovaný (MA)'!$Y39</f>
        <v>0</v>
      </c>
      <c r="O39" s="90">
        <f>'Model aktualizovaný (MA)'!O39*'Model aktualizovaný (MA)'!$Y39</f>
        <v>0</v>
      </c>
      <c r="P39" s="90">
        <f>'Model aktualizovaný (MA)'!P39*'Model aktualizovaný (MA)'!$Y39</f>
        <v>0</v>
      </c>
      <c r="Q39" s="90">
        <f>'Model aktualizovaný (MA)'!Q39*'Model aktualizovaný (MA)'!$Y39</f>
        <v>0</v>
      </c>
      <c r="R39" s="90">
        <f>'Model aktualizovaný (MA)'!R39*'Model aktualizovaný (MA)'!$Y39</f>
        <v>0</v>
      </c>
      <c r="S39" s="90">
        <f>'Model aktualizovaný (MA)'!S39*'Model aktualizovaný (MA)'!$Y39</f>
        <v>0</v>
      </c>
      <c r="T39" s="92">
        <f t="shared" si="29"/>
        <v>0</v>
      </c>
      <c r="U39" s="105">
        <f t="shared" si="30"/>
        <v>0</v>
      </c>
    </row>
    <row r="40" spans="1:21" ht="1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(MA)'!$Y40</f>
        <v>0</v>
      </c>
      <c r="F40" s="90">
        <f>'Model aktualizovaný (MA)'!F40*'Model aktualizovaný (MA)'!$Y40</f>
        <v>0</v>
      </c>
      <c r="G40" s="90">
        <f>'Model aktualizovaný (MA)'!G40*'Model aktualizovaný (MA)'!$Y40</f>
        <v>0</v>
      </c>
      <c r="H40" s="90">
        <f>'Model aktualizovaný (MA)'!H40*'Model aktualizovaný (MA)'!$Y40</f>
        <v>0</v>
      </c>
      <c r="I40" s="90">
        <f>'Model aktualizovaný (MA)'!I40*'Model aktualizovaný (MA)'!$Y40</f>
        <v>0</v>
      </c>
      <c r="J40" s="90">
        <f>'Model aktualizovaný (MA)'!J40*'Model aktualizovaný (MA)'!$Y40</f>
        <v>0</v>
      </c>
      <c r="K40" s="90">
        <f>'Model aktualizovaný (MA)'!K40*'Model aktualizovaný (MA)'!$Y40</f>
        <v>0</v>
      </c>
      <c r="L40" s="90">
        <f>'Model aktualizovaný (MA)'!L40*'Model aktualizovaný (MA)'!$Y40</f>
        <v>0</v>
      </c>
      <c r="M40" s="90">
        <f>'Model aktualizovaný (MA)'!M40*'Model aktualizovaný (MA)'!$Y40</f>
        <v>0</v>
      </c>
      <c r="N40" s="90">
        <f>'Model aktualizovaný (MA)'!N40*'Model aktualizovaný (MA)'!$Y40</f>
        <v>0</v>
      </c>
      <c r="O40" s="90">
        <f>'Model aktualizovaný (MA)'!O40*'Model aktualizovaný (MA)'!$Y40</f>
        <v>0</v>
      </c>
      <c r="P40" s="90">
        <f>'Model aktualizovaný (MA)'!P40*'Model aktualizovaný (MA)'!$Y40</f>
        <v>0</v>
      </c>
      <c r="Q40" s="90">
        <f>'Model aktualizovaný (MA)'!Q40*'Model aktualizovaný (MA)'!$Y40</f>
        <v>0</v>
      </c>
      <c r="R40" s="90">
        <f>'Model aktualizovaný (MA)'!R40*'Model aktualizovaný (MA)'!$Y40</f>
        <v>0</v>
      </c>
      <c r="S40" s="90">
        <f>'Model aktualizovaný (MA)'!S40*'Model aktualizovaný (MA)'!$Y40</f>
        <v>0</v>
      </c>
      <c r="T40" s="92">
        <f t="shared" si="29"/>
        <v>0</v>
      </c>
      <c r="U40" s="105">
        <f t="shared" si="30"/>
        <v>0</v>
      </c>
    </row>
    <row r="41" spans="1:21" ht="1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(MA)'!$Y41</f>
        <v>0</v>
      </c>
      <c r="F41" s="90">
        <f>'Model aktualizovaný (MA)'!F41*'Model aktualizovaný (MA)'!$Y41</f>
        <v>0</v>
      </c>
      <c r="G41" s="90">
        <f>'Model aktualizovaný (MA)'!G41*'Model aktualizovaný (MA)'!$Y41</f>
        <v>0</v>
      </c>
      <c r="H41" s="90">
        <f>'Model aktualizovaný (MA)'!H41*'Model aktualizovaný (MA)'!$Y41</f>
        <v>0</v>
      </c>
      <c r="I41" s="90">
        <f>'Model aktualizovaný (MA)'!I41*'Model aktualizovaný (MA)'!$Y41</f>
        <v>0</v>
      </c>
      <c r="J41" s="90">
        <f>'Model aktualizovaný (MA)'!J41*'Model aktualizovaný (MA)'!$Y41</f>
        <v>0</v>
      </c>
      <c r="K41" s="90">
        <f>'Model aktualizovaný (MA)'!K41*'Model aktualizovaný (MA)'!$Y41</f>
        <v>0</v>
      </c>
      <c r="L41" s="90">
        <f>'Model aktualizovaný (MA)'!L41*'Model aktualizovaný (MA)'!$Y41</f>
        <v>0</v>
      </c>
      <c r="M41" s="90">
        <f>'Model aktualizovaný (MA)'!M41*'Model aktualizovaný (MA)'!$Y41</f>
        <v>0</v>
      </c>
      <c r="N41" s="90">
        <f>'Model aktualizovaný (MA)'!N41*'Model aktualizovaný (MA)'!$Y41</f>
        <v>0</v>
      </c>
      <c r="O41" s="90">
        <f>'Model aktualizovaný (MA)'!O41*'Model aktualizovaný (MA)'!$Y41</f>
        <v>0</v>
      </c>
      <c r="P41" s="90">
        <f>'Model aktualizovaný (MA)'!P41*'Model aktualizovaný (MA)'!$Y41</f>
        <v>0</v>
      </c>
      <c r="Q41" s="90">
        <f>'Model aktualizovaný (MA)'!Q41*'Model aktualizovaný (MA)'!$Y41</f>
        <v>0</v>
      </c>
      <c r="R41" s="90">
        <f>'Model aktualizovaný (MA)'!R41*'Model aktualizovaný (MA)'!$Y41</f>
        <v>0</v>
      </c>
      <c r="S41" s="90">
        <f>'Model aktualizovaný (MA)'!S41*'Model aktualizovaný (MA)'!$Y41</f>
        <v>0</v>
      </c>
      <c r="T41" s="92">
        <f t="shared" si="29"/>
        <v>0</v>
      </c>
      <c r="U41" s="105">
        <f t="shared" si="30"/>
        <v>0</v>
      </c>
    </row>
    <row r="42" spans="1:21" ht="1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(MA)'!$Y42</f>
        <v>0</v>
      </c>
      <c r="F42" s="90">
        <f>'Model aktualizovaný (MA)'!F42*'Model aktualizovaný (MA)'!$Y42</f>
        <v>0</v>
      </c>
      <c r="G42" s="90">
        <f>'Model aktualizovaný (MA)'!G42*'Model aktualizovaný (MA)'!$Y42</f>
        <v>0</v>
      </c>
      <c r="H42" s="90">
        <f>'Model aktualizovaný (MA)'!H42*'Model aktualizovaný (MA)'!$Y42</f>
        <v>0</v>
      </c>
      <c r="I42" s="90">
        <f>'Model aktualizovaný (MA)'!I42*'Model aktualizovaný (MA)'!$Y42</f>
        <v>0</v>
      </c>
      <c r="J42" s="90">
        <f>'Model aktualizovaný (MA)'!J42*'Model aktualizovaný (MA)'!$Y42</f>
        <v>0</v>
      </c>
      <c r="K42" s="90">
        <f>'Model aktualizovaný (MA)'!K42*'Model aktualizovaný (MA)'!$Y42</f>
        <v>0</v>
      </c>
      <c r="L42" s="90">
        <f>'Model aktualizovaný (MA)'!L42*'Model aktualizovaný (MA)'!$Y42</f>
        <v>0</v>
      </c>
      <c r="M42" s="90">
        <f>'Model aktualizovaný (MA)'!M42*'Model aktualizovaný (MA)'!$Y42</f>
        <v>0</v>
      </c>
      <c r="N42" s="90">
        <f>'Model aktualizovaný (MA)'!N42*'Model aktualizovaný (MA)'!$Y42</f>
        <v>0</v>
      </c>
      <c r="O42" s="90">
        <f>'Model aktualizovaný (MA)'!O42*'Model aktualizovaný (MA)'!$Y42</f>
        <v>0</v>
      </c>
      <c r="P42" s="90">
        <f>'Model aktualizovaný (MA)'!P42*'Model aktualizovaný (MA)'!$Y42</f>
        <v>0</v>
      </c>
      <c r="Q42" s="90">
        <f>'Model aktualizovaný (MA)'!Q42*'Model aktualizovaný (MA)'!$Y42</f>
        <v>0</v>
      </c>
      <c r="R42" s="90">
        <f>'Model aktualizovaný (MA)'!R42*'Model aktualizovaný (MA)'!$Y42</f>
        <v>0</v>
      </c>
      <c r="S42" s="90">
        <f>'Model aktualizovaný (MA)'!S42*'Model aktualizovaný (MA)'!$Y42</f>
        <v>0</v>
      </c>
      <c r="T42" s="92">
        <f t="shared" si="29"/>
        <v>0</v>
      </c>
      <c r="U42" s="105">
        <f t="shared" si="30"/>
        <v>0</v>
      </c>
    </row>
    <row r="43" spans="1:21" ht="1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(MA)'!$Y43</f>
        <v>0</v>
      </c>
      <c r="F43" s="90">
        <f>'Model aktualizovaný (MA)'!F43*'Model aktualizovaný (MA)'!$Y43</f>
        <v>0</v>
      </c>
      <c r="G43" s="90">
        <f>'Model aktualizovaný (MA)'!G43*'Model aktualizovaný (MA)'!$Y43</f>
        <v>0</v>
      </c>
      <c r="H43" s="90">
        <f>'Model aktualizovaný (MA)'!H43*'Model aktualizovaný (MA)'!$Y43</f>
        <v>0</v>
      </c>
      <c r="I43" s="90">
        <f>'Model aktualizovaný (MA)'!I43*'Model aktualizovaný (MA)'!$Y43</f>
        <v>0</v>
      </c>
      <c r="J43" s="90">
        <f>'Model aktualizovaný (MA)'!J43*'Model aktualizovaný (MA)'!$Y43</f>
        <v>0</v>
      </c>
      <c r="K43" s="90">
        <f>'Model aktualizovaný (MA)'!K43*'Model aktualizovaný (MA)'!$Y43</f>
        <v>0</v>
      </c>
      <c r="L43" s="90">
        <f>'Model aktualizovaný (MA)'!L43*'Model aktualizovaný (MA)'!$Y43</f>
        <v>0</v>
      </c>
      <c r="M43" s="90">
        <f>'Model aktualizovaný (MA)'!M43*'Model aktualizovaný (MA)'!$Y43</f>
        <v>0</v>
      </c>
      <c r="N43" s="90">
        <f>'Model aktualizovaný (MA)'!N43*'Model aktualizovaný (MA)'!$Y43</f>
        <v>0</v>
      </c>
      <c r="O43" s="90">
        <f>'Model aktualizovaný (MA)'!O43*'Model aktualizovaný (MA)'!$Y43</f>
        <v>0</v>
      </c>
      <c r="P43" s="90">
        <f>'Model aktualizovaný (MA)'!P43*'Model aktualizovaný (MA)'!$Y43</f>
        <v>0</v>
      </c>
      <c r="Q43" s="90">
        <f>'Model aktualizovaný (MA)'!Q43*'Model aktualizovaný (MA)'!$Y43</f>
        <v>0</v>
      </c>
      <c r="R43" s="90">
        <f>'Model aktualizovaný (MA)'!R43*'Model aktualizovaný (MA)'!$Y43</f>
        <v>0</v>
      </c>
      <c r="S43" s="90">
        <f>'Model aktualizovaný (MA)'!S43*'Model aktualizovaný (MA)'!$Y43</f>
        <v>0</v>
      </c>
      <c r="T43" s="92">
        <f t="shared" si="29"/>
        <v>0</v>
      </c>
      <c r="U43" s="105">
        <f t="shared" si="30"/>
        <v>0</v>
      </c>
    </row>
    <row r="44" spans="1:21" ht="1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(MA)'!$Y44</f>
        <v>0</v>
      </c>
      <c r="F44" s="90">
        <f>'Model aktualizovaný (MA)'!F44*'Model aktualizovaný (MA)'!$Y44</f>
        <v>0</v>
      </c>
      <c r="G44" s="90">
        <f>'Model aktualizovaný (MA)'!G44*'Model aktualizovaný (MA)'!$Y44</f>
        <v>0</v>
      </c>
      <c r="H44" s="90">
        <f>'Model aktualizovaný (MA)'!H44*'Model aktualizovaný (MA)'!$Y44</f>
        <v>0</v>
      </c>
      <c r="I44" s="90">
        <f>'Model aktualizovaný (MA)'!I44*'Model aktualizovaný (MA)'!$Y44</f>
        <v>0</v>
      </c>
      <c r="J44" s="90">
        <f>'Model aktualizovaný (MA)'!J44*'Model aktualizovaný (MA)'!$Y44</f>
        <v>0</v>
      </c>
      <c r="K44" s="90">
        <f>'Model aktualizovaný (MA)'!K44*'Model aktualizovaný (MA)'!$Y44</f>
        <v>0</v>
      </c>
      <c r="L44" s="90">
        <f>'Model aktualizovaný (MA)'!L44*'Model aktualizovaný (MA)'!$Y44</f>
        <v>0</v>
      </c>
      <c r="M44" s="90">
        <f>'Model aktualizovaný (MA)'!M44*'Model aktualizovaný (MA)'!$Y44</f>
        <v>0</v>
      </c>
      <c r="N44" s="90">
        <f>'Model aktualizovaný (MA)'!N44*'Model aktualizovaný (MA)'!$Y44</f>
        <v>0</v>
      </c>
      <c r="O44" s="90">
        <f>'Model aktualizovaný (MA)'!O44*'Model aktualizovaný (MA)'!$Y44</f>
        <v>0</v>
      </c>
      <c r="P44" s="90">
        <f>'Model aktualizovaný (MA)'!P44*'Model aktualizovaný (MA)'!$Y44</f>
        <v>0</v>
      </c>
      <c r="Q44" s="90">
        <f>'Model aktualizovaný (MA)'!Q44*'Model aktualizovaný (MA)'!$Y44</f>
        <v>0</v>
      </c>
      <c r="R44" s="90">
        <f>'Model aktualizovaný (MA)'!R44*'Model aktualizovaný (MA)'!$Y44</f>
        <v>0</v>
      </c>
      <c r="S44" s="90">
        <f>'Model aktualizovaný (MA)'!S44*'Model aktualizovaný (MA)'!$Y44</f>
        <v>0</v>
      </c>
      <c r="T44" s="92">
        <f t="shared" si="29"/>
        <v>0</v>
      </c>
      <c r="U44" s="105">
        <f t="shared" si="30"/>
        <v>0</v>
      </c>
    </row>
    <row r="45" spans="1:21" ht="1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(MA)'!$Y45</f>
        <v>0</v>
      </c>
      <c r="F45" s="90">
        <f>'Model aktualizovaný (MA)'!F45*'Model aktualizovaný (MA)'!$Y45</f>
        <v>0</v>
      </c>
      <c r="G45" s="90">
        <f>'Model aktualizovaný (MA)'!G45*'Model aktualizovaný (MA)'!$Y45</f>
        <v>0</v>
      </c>
      <c r="H45" s="90">
        <f>'Model aktualizovaný (MA)'!H45*'Model aktualizovaný (MA)'!$Y45</f>
        <v>0</v>
      </c>
      <c r="I45" s="90">
        <f>'Model aktualizovaný (MA)'!I45*'Model aktualizovaný (MA)'!$Y45</f>
        <v>0</v>
      </c>
      <c r="J45" s="90">
        <f>'Model aktualizovaný (MA)'!J45*'Model aktualizovaný (MA)'!$Y45</f>
        <v>0</v>
      </c>
      <c r="K45" s="90">
        <f>'Model aktualizovaný (MA)'!K45*'Model aktualizovaný (MA)'!$Y45</f>
        <v>0</v>
      </c>
      <c r="L45" s="90">
        <f>'Model aktualizovaný (MA)'!L45*'Model aktualizovaný (MA)'!$Y45</f>
        <v>0</v>
      </c>
      <c r="M45" s="90">
        <f>'Model aktualizovaný (MA)'!M45*'Model aktualizovaný (MA)'!$Y45</f>
        <v>0</v>
      </c>
      <c r="N45" s="90">
        <f>'Model aktualizovaný (MA)'!N45*'Model aktualizovaný (MA)'!$Y45</f>
        <v>0</v>
      </c>
      <c r="O45" s="90">
        <f>'Model aktualizovaný (MA)'!O45*'Model aktualizovaný (MA)'!$Y45</f>
        <v>0</v>
      </c>
      <c r="P45" s="90">
        <f>'Model aktualizovaný (MA)'!P45*'Model aktualizovaný (MA)'!$Y45</f>
        <v>0</v>
      </c>
      <c r="Q45" s="90">
        <f>'Model aktualizovaný (MA)'!Q45*'Model aktualizovaný (MA)'!$Y45</f>
        <v>0</v>
      </c>
      <c r="R45" s="90">
        <f>'Model aktualizovaný (MA)'!R45*'Model aktualizovaný (MA)'!$Y45</f>
        <v>0</v>
      </c>
      <c r="S45" s="90">
        <f>'Model aktualizovaný (MA)'!S45*'Model aktualizovaný (MA)'!$Y45</f>
        <v>0</v>
      </c>
      <c r="T45" s="92">
        <f t="shared" si="29"/>
        <v>0</v>
      </c>
      <c r="U45" s="105">
        <f t="shared" si="30"/>
        <v>0</v>
      </c>
    </row>
    <row r="46" spans="1:21" ht="1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(MA)'!$Y46</f>
        <v>0</v>
      </c>
      <c r="F46" s="90">
        <f>'Model aktualizovaný (MA)'!F46*'Model aktualizovaný (MA)'!$Y46</f>
        <v>0</v>
      </c>
      <c r="G46" s="90">
        <f>'Model aktualizovaný (MA)'!G46*'Model aktualizovaný (MA)'!$Y46</f>
        <v>0</v>
      </c>
      <c r="H46" s="90">
        <f>'Model aktualizovaný (MA)'!H46*'Model aktualizovaný (MA)'!$Y46</f>
        <v>0</v>
      </c>
      <c r="I46" s="90">
        <f>'Model aktualizovaný (MA)'!I46*'Model aktualizovaný (MA)'!$Y46</f>
        <v>0</v>
      </c>
      <c r="J46" s="90">
        <f>'Model aktualizovaný (MA)'!J46*'Model aktualizovaný (MA)'!$Y46</f>
        <v>0</v>
      </c>
      <c r="K46" s="90">
        <f>'Model aktualizovaný (MA)'!K46*'Model aktualizovaný (MA)'!$Y46</f>
        <v>0</v>
      </c>
      <c r="L46" s="90">
        <f>'Model aktualizovaný (MA)'!L46*'Model aktualizovaný (MA)'!$Y46</f>
        <v>0</v>
      </c>
      <c r="M46" s="90">
        <f>'Model aktualizovaný (MA)'!M46*'Model aktualizovaný (MA)'!$Y46</f>
        <v>0</v>
      </c>
      <c r="N46" s="90">
        <f>'Model aktualizovaný (MA)'!N46*'Model aktualizovaný (MA)'!$Y46</f>
        <v>0</v>
      </c>
      <c r="O46" s="90">
        <f>'Model aktualizovaný (MA)'!O46*'Model aktualizovaný (MA)'!$Y46</f>
        <v>0</v>
      </c>
      <c r="P46" s="90">
        <f>'Model aktualizovaný (MA)'!P46*'Model aktualizovaný (MA)'!$Y46</f>
        <v>0</v>
      </c>
      <c r="Q46" s="90">
        <f>'Model aktualizovaný (MA)'!Q46*'Model aktualizovaný (MA)'!$Y46</f>
        <v>0</v>
      </c>
      <c r="R46" s="90">
        <f>'Model aktualizovaný (MA)'!R46*'Model aktualizovaný (MA)'!$Y46</f>
        <v>0</v>
      </c>
      <c r="S46" s="90">
        <f>'Model aktualizovaný (MA)'!S46*'Model aktualizovaný (MA)'!$Y46</f>
        <v>0</v>
      </c>
      <c r="T46" s="92">
        <f t="shared" si="29"/>
        <v>0</v>
      </c>
      <c r="U46" s="105">
        <f t="shared" si="30"/>
        <v>0</v>
      </c>
    </row>
    <row r="47" spans="1:21" ht="1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(MA)'!$Y47</f>
        <v>0</v>
      </c>
      <c r="F47" s="90">
        <f>'Model aktualizovaný (MA)'!F47*'Model aktualizovaný (MA)'!$Y47</f>
        <v>0</v>
      </c>
      <c r="G47" s="90">
        <f>'Model aktualizovaný (MA)'!G47*'Model aktualizovaný (MA)'!$Y47</f>
        <v>0</v>
      </c>
      <c r="H47" s="90">
        <f>'Model aktualizovaný (MA)'!H47*'Model aktualizovaný (MA)'!$Y47</f>
        <v>0</v>
      </c>
      <c r="I47" s="90">
        <f>'Model aktualizovaný (MA)'!I47*'Model aktualizovaný (MA)'!$Y47</f>
        <v>0</v>
      </c>
      <c r="J47" s="90">
        <f>'Model aktualizovaný (MA)'!J47*'Model aktualizovaný (MA)'!$Y47</f>
        <v>0</v>
      </c>
      <c r="K47" s="90">
        <f>'Model aktualizovaný (MA)'!K47*'Model aktualizovaný (MA)'!$Y47</f>
        <v>0</v>
      </c>
      <c r="L47" s="90">
        <f>'Model aktualizovaný (MA)'!L47*'Model aktualizovaný (MA)'!$Y47</f>
        <v>0</v>
      </c>
      <c r="M47" s="90">
        <f>'Model aktualizovaný (MA)'!M47*'Model aktualizovaný (MA)'!$Y47</f>
        <v>0</v>
      </c>
      <c r="N47" s="90">
        <f>'Model aktualizovaný (MA)'!N47*'Model aktualizovaný (MA)'!$Y47</f>
        <v>0</v>
      </c>
      <c r="O47" s="90">
        <f>'Model aktualizovaný (MA)'!O47*'Model aktualizovaný (MA)'!$Y47</f>
        <v>0</v>
      </c>
      <c r="P47" s="90">
        <f>'Model aktualizovaný (MA)'!P47*'Model aktualizovaný (MA)'!$Y47</f>
        <v>0</v>
      </c>
      <c r="Q47" s="90">
        <f>'Model aktualizovaný (MA)'!Q47*'Model aktualizovaný (MA)'!$Y47</f>
        <v>0</v>
      </c>
      <c r="R47" s="90">
        <f>'Model aktualizovaný (MA)'!R47*'Model aktualizovaný (MA)'!$Y47</f>
        <v>0</v>
      </c>
      <c r="S47" s="90">
        <f>'Model aktualizovaný (MA)'!S47*'Model aktualizovaný (MA)'!$Y47</f>
        <v>0</v>
      </c>
      <c r="T47" s="92">
        <f t="shared" si="29"/>
        <v>0</v>
      </c>
      <c r="U47" s="105">
        <f t="shared" si="30"/>
        <v>0</v>
      </c>
    </row>
    <row r="48" spans="1:21" ht="1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(MA)'!$Y48</f>
        <v>0</v>
      </c>
      <c r="F48" s="90">
        <f>'Model aktualizovaný (MA)'!F48*'Model aktualizovaný (MA)'!$Y48</f>
        <v>0</v>
      </c>
      <c r="G48" s="90">
        <f>'Model aktualizovaný (MA)'!G48*'Model aktualizovaný (MA)'!$Y48</f>
        <v>0</v>
      </c>
      <c r="H48" s="90">
        <f>'Model aktualizovaný (MA)'!H48*'Model aktualizovaný (MA)'!$Y48</f>
        <v>0</v>
      </c>
      <c r="I48" s="90">
        <f>'Model aktualizovaný (MA)'!I48*'Model aktualizovaný (MA)'!$Y48</f>
        <v>0</v>
      </c>
      <c r="J48" s="90">
        <f>'Model aktualizovaný (MA)'!J48*'Model aktualizovaný (MA)'!$Y48</f>
        <v>0</v>
      </c>
      <c r="K48" s="90">
        <f>'Model aktualizovaný (MA)'!K48*'Model aktualizovaný (MA)'!$Y48</f>
        <v>0</v>
      </c>
      <c r="L48" s="90">
        <f>'Model aktualizovaný (MA)'!L48*'Model aktualizovaný (MA)'!$Y48</f>
        <v>0</v>
      </c>
      <c r="M48" s="90">
        <f>'Model aktualizovaný (MA)'!M48*'Model aktualizovaný (MA)'!$Y48</f>
        <v>0</v>
      </c>
      <c r="N48" s="90">
        <f>'Model aktualizovaný (MA)'!N48*'Model aktualizovaný (MA)'!$Y48</f>
        <v>0</v>
      </c>
      <c r="O48" s="90">
        <f>'Model aktualizovaný (MA)'!O48*'Model aktualizovaný (MA)'!$Y48</f>
        <v>0</v>
      </c>
      <c r="P48" s="90">
        <f>'Model aktualizovaný (MA)'!P48*'Model aktualizovaný (MA)'!$Y48</f>
        <v>0</v>
      </c>
      <c r="Q48" s="90">
        <f>'Model aktualizovaný (MA)'!Q48*'Model aktualizovaný (MA)'!$Y48</f>
        <v>0</v>
      </c>
      <c r="R48" s="90">
        <f>'Model aktualizovaný (MA)'!R48*'Model aktualizovaný (MA)'!$Y48</f>
        <v>0</v>
      </c>
      <c r="S48" s="90">
        <f>'Model aktualizovaný (MA)'!S48*'Model aktualizovaný (MA)'!$Y48</f>
        <v>0</v>
      </c>
      <c r="T48" s="92">
        <f t="shared" si="29"/>
        <v>0</v>
      </c>
      <c r="U48" s="105">
        <f t="shared" si="30"/>
        <v>0</v>
      </c>
    </row>
    <row r="49" spans="1:21" ht="1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(MA)'!$Y49</f>
        <v>0</v>
      </c>
      <c r="F49" s="90">
        <f>'Model aktualizovaný (MA)'!F49*'Model aktualizovaný (MA)'!$Y49</f>
        <v>0</v>
      </c>
      <c r="G49" s="90">
        <f>'Model aktualizovaný (MA)'!G49*'Model aktualizovaný (MA)'!$Y49</f>
        <v>0</v>
      </c>
      <c r="H49" s="90">
        <f>'Model aktualizovaný (MA)'!H49*'Model aktualizovaný (MA)'!$Y49</f>
        <v>0</v>
      </c>
      <c r="I49" s="90">
        <f>'Model aktualizovaný (MA)'!I49*'Model aktualizovaný (MA)'!$Y49</f>
        <v>0</v>
      </c>
      <c r="J49" s="90">
        <f>'Model aktualizovaný (MA)'!J49*'Model aktualizovaný (MA)'!$Y49</f>
        <v>0</v>
      </c>
      <c r="K49" s="90">
        <f>'Model aktualizovaný (MA)'!K49*'Model aktualizovaný (MA)'!$Y49</f>
        <v>0</v>
      </c>
      <c r="L49" s="90">
        <f>'Model aktualizovaný (MA)'!L49*'Model aktualizovaný (MA)'!$Y49</f>
        <v>0</v>
      </c>
      <c r="M49" s="90">
        <f>'Model aktualizovaný (MA)'!M49*'Model aktualizovaný (MA)'!$Y49</f>
        <v>0</v>
      </c>
      <c r="N49" s="90">
        <f>'Model aktualizovaný (MA)'!N49*'Model aktualizovaný (MA)'!$Y49</f>
        <v>0</v>
      </c>
      <c r="O49" s="90">
        <f>'Model aktualizovaný (MA)'!O49*'Model aktualizovaný (MA)'!$Y49</f>
        <v>0</v>
      </c>
      <c r="P49" s="90">
        <f>'Model aktualizovaný (MA)'!P49*'Model aktualizovaný (MA)'!$Y49</f>
        <v>0</v>
      </c>
      <c r="Q49" s="90">
        <f>'Model aktualizovaný (MA)'!Q49*'Model aktualizovaný (MA)'!$Y49</f>
        <v>0</v>
      </c>
      <c r="R49" s="90">
        <f>'Model aktualizovaný (MA)'!R49*'Model aktualizovaný (MA)'!$Y49</f>
        <v>0</v>
      </c>
      <c r="S49" s="90">
        <f>'Model aktualizovaný (MA)'!S49*'Model aktualizovaný (MA)'!$Y49</f>
        <v>0</v>
      </c>
      <c r="T49" s="92">
        <f t="shared" si="29"/>
        <v>0</v>
      </c>
      <c r="U49" s="105">
        <f t="shared" si="30"/>
        <v>0</v>
      </c>
    </row>
    <row r="50" spans="1:21" ht="1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(MA)'!$Y50</f>
        <v>0</v>
      </c>
      <c r="F50" s="90">
        <f>'Model aktualizovaný (MA)'!F50*'Model aktualizovaný (MA)'!$Y50</f>
        <v>0</v>
      </c>
      <c r="G50" s="90">
        <f>'Model aktualizovaný (MA)'!G50*'Model aktualizovaný (MA)'!$Y50</f>
        <v>0</v>
      </c>
      <c r="H50" s="90">
        <f>'Model aktualizovaný (MA)'!H50*'Model aktualizovaný (MA)'!$Y50</f>
        <v>0</v>
      </c>
      <c r="I50" s="90">
        <f>'Model aktualizovaný (MA)'!I50*'Model aktualizovaný (MA)'!$Y50</f>
        <v>0</v>
      </c>
      <c r="J50" s="90">
        <f>'Model aktualizovaný (MA)'!J50*'Model aktualizovaný (MA)'!$Y50</f>
        <v>0</v>
      </c>
      <c r="K50" s="90">
        <f>'Model aktualizovaný (MA)'!K50*'Model aktualizovaný (MA)'!$Y50</f>
        <v>0</v>
      </c>
      <c r="L50" s="90">
        <f>'Model aktualizovaný (MA)'!L50*'Model aktualizovaný (MA)'!$Y50</f>
        <v>0</v>
      </c>
      <c r="M50" s="90">
        <f>'Model aktualizovaný (MA)'!M50*'Model aktualizovaný (MA)'!$Y50</f>
        <v>0</v>
      </c>
      <c r="N50" s="90">
        <f>'Model aktualizovaný (MA)'!N50*'Model aktualizovaný (MA)'!$Y50</f>
        <v>0</v>
      </c>
      <c r="O50" s="90">
        <f>'Model aktualizovaný (MA)'!O50*'Model aktualizovaný (MA)'!$Y50</f>
        <v>0</v>
      </c>
      <c r="P50" s="90">
        <f>'Model aktualizovaný (MA)'!P50*'Model aktualizovaný (MA)'!$Y50</f>
        <v>0</v>
      </c>
      <c r="Q50" s="90">
        <f>'Model aktualizovaný (MA)'!Q50*'Model aktualizovaný (MA)'!$Y50</f>
        <v>0</v>
      </c>
      <c r="R50" s="90">
        <f>'Model aktualizovaný (MA)'!R50*'Model aktualizovaný (MA)'!$Y50</f>
        <v>0</v>
      </c>
      <c r="S50" s="90">
        <f>'Model aktualizovaný (MA)'!S50*'Model aktualizovaný (MA)'!$Y50</f>
        <v>0</v>
      </c>
      <c r="T50" s="92">
        <f t="shared" si="29"/>
        <v>0</v>
      </c>
      <c r="U50" s="105">
        <f t="shared" si="30"/>
        <v>0</v>
      </c>
    </row>
    <row r="51" spans="1:21" ht="1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(MA)'!$Y51</f>
        <v>0</v>
      </c>
      <c r="F51" s="90">
        <f>'Model aktualizovaný (MA)'!F51*'Model aktualizovaný (MA)'!$Y51</f>
        <v>0</v>
      </c>
      <c r="G51" s="90">
        <f>'Model aktualizovaný (MA)'!G51*'Model aktualizovaný (MA)'!$Y51</f>
        <v>0</v>
      </c>
      <c r="H51" s="90">
        <f>'Model aktualizovaný (MA)'!H51*'Model aktualizovaný (MA)'!$Y51</f>
        <v>0</v>
      </c>
      <c r="I51" s="90">
        <f>'Model aktualizovaný (MA)'!I51*'Model aktualizovaný (MA)'!$Y51</f>
        <v>0</v>
      </c>
      <c r="J51" s="90">
        <f>'Model aktualizovaný (MA)'!J51*'Model aktualizovaný (MA)'!$Y51</f>
        <v>0</v>
      </c>
      <c r="K51" s="90">
        <f>'Model aktualizovaný (MA)'!K51*'Model aktualizovaný (MA)'!$Y51</f>
        <v>0</v>
      </c>
      <c r="L51" s="90">
        <f>'Model aktualizovaný (MA)'!L51*'Model aktualizovaný (MA)'!$Y51</f>
        <v>0</v>
      </c>
      <c r="M51" s="90">
        <f>'Model aktualizovaný (MA)'!M51*'Model aktualizovaný (MA)'!$Y51</f>
        <v>0</v>
      </c>
      <c r="N51" s="90">
        <f>'Model aktualizovaný (MA)'!N51*'Model aktualizovaný (MA)'!$Y51</f>
        <v>0</v>
      </c>
      <c r="O51" s="90">
        <f>'Model aktualizovaný (MA)'!O51*'Model aktualizovaný (MA)'!$Y51</f>
        <v>0</v>
      </c>
      <c r="P51" s="90">
        <f>'Model aktualizovaný (MA)'!P51*'Model aktualizovaný (MA)'!$Y51</f>
        <v>0</v>
      </c>
      <c r="Q51" s="90">
        <f>'Model aktualizovaný (MA)'!Q51*'Model aktualizovaný (MA)'!$Y51</f>
        <v>0</v>
      </c>
      <c r="R51" s="90">
        <f>'Model aktualizovaný (MA)'!R51*'Model aktualizovaný (MA)'!$Y51</f>
        <v>0</v>
      </c>
      <c r="S51" s="90">
        <f>'Model aktualizovaný (MA)'!S51*'Model aktualizovaný (MA)'!$Y51</f>
        <v>0</v>
      </c>
      <c r="T51" s="92">
        <f t="shared" si="29"/>
        <v>0</v>
      </c>
      <c r="U51" s="105">
        <f t="shared" si="30"/>
        <v>0</v>
      </c>
    </row>
    <row r="52" spans="1:21" ht="15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(MA)'!$Y52</f>
        <v>0</v>
      </c>
      <c r="F52" s="90">
        <f>'Model aktualizovaný (MA)'!F52*'Model aktualizovaný (MA)'!$Y52</f>
        <v>0</v>
      </c>
      <c r="G52" s="90">
        <f>'Model aktualizovaný (MA)'!G52*'Model aktualizovaný (MA)'!$Y52</f>
        <v>0</v>
      </c>
      <c r="H52" s="90">
        <f>'Model aktualizovaný (MA)'!H52*'Model aktualizovaný (MA)'!$Y52</f>
        <v>0</v>
      </c>
      <c r="I52" s="90">
        <f>'Model aktualizovaný (MA)'!I52*'Model aktualizovaný (MA)'!$Y52</f>
        <v>0</v>
      </c>
      <c r="J52" s="90">
        <f>'Model aktualizovaný (MA)'!J52*'Model aktualizovaný (MA)'!$Y52</f>
        <v>0</v>
      </c>
      <c r="K52" s="90">
        <f>'Model aktualizovaný (MA)'!K52*'Model aktualizovaný (MA)'!$Y52</f>
        <v>0</v>
      </c>
      <c r="L52" s="90">
        <f>'Model aktualizovaný (MA)'!L52*'Model aktualizovaný (MA)'!$Y52</f>
        <v>0</v>
      </c>
      <c r="M52" s="90">
        <f>'Model aktualizovaný (MA)'!M52*'Model aktualizovaný (MA)'!$Y52</f>
        <v>0</v>
      </c>
      <c r="N52" s="90">
        <f>'Model aktualizovaný (MA)'!N52*'Model aktualizovaný (MA)'!$Y52</f>
        <v>0</v>
      </c>
      <c r="O52" s="90">
        <f>'Model aktualizovaný (MA)'!O52*'Model aktualizovaný (MA)'!$Y52</f>
        <v>0</v>
      </c>
      <c r="P52" s="90">
        <f>'Model aktualizovaný (MA)'!P52*'Model aktualizovaný (MA)'!$Y52</f>
        <v>0</v>
      </c>
      <c r="Q52" s="90">
        <f>'Model aktualizovaný (MA)'!Q52*'Model aktualizovaný (MA)'!$Y52</f>
        <v>0</v>
      </c>
      <c r="R52" s="90">
        <f>'Model aktualizovaný (MA)'!R52*'Model aktualizovaný (MA)'!$Y52</f>
        <v>0</v>
      </c>
      <c r="S52" s="90">
        <f>'Model aktualizovaný (MA)'!S52*'Model aktualizovaný (MA)'!$Y52</f>
        <v>0</v>
      </c>
      <c r="T52" s="92">
        <f t="shared" si="29"/>
        <v>0</v>
      </c>
      <c r="U52" s="105">
        <f t="shared" si="30"/>
        <v>0</v>
      </c>
    </row>
    <row r="53" spans="1:21" ht="1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(MA)'!$Y53</f>
        <v>0</v>
      </c>
      <c r="F53" s="90">
        <f>'Model aktualizovaný (MA)'!F53*'Model aktualizovaný (MA)'!$Y53</f>
        <v>0</v>
      </c>
      <c r="G53" s="90">
        <f>'Model aktualizovaný (MA)'!G53*'Model aktualizovaný (MA)'!$Y53</f>
        <v>0</v>
      </c>
      <c r="H53" s="90">
        <f>'Model aktualizovaný (MA)'!H53*'Model aktualizovaný (MA)'!$Y53</f>
        <v>0</v>
      </c>
      <c r="I53" s="90">
        <f>'Model aktualizovaný (MA)'!I53*'Model aktualizovaný (MA)'!$Y53</f>
        <v>0</v>
      </c>
      <c r="J53" s="90">
        <f>'Model aktualizovaný (MA)'!J53*'Model aktualizovaný (MA)'!$Y53</f>
        <v>0</v>
      </c>
      <c r="K53" s="90">
        <f>'Model aktualizovaný (MA)'!K53*'Model aktualizovaný (MA)'!$Y53</f>
        <v>0</v>
      </c>
      <c r="L53" s="90">
        <f>'Model aktualizovaný (MA)'!L53*'Model aktualizovaný (MA)'!$Y53</f>
        <v>0</v>
      </c>
      <c r="M53" s="90">
        <f>'Model aktualizovaný (MA)'!M53*'Model aktualizovaný (MA)'!$Y53</f>
        <v>0</v>
      </c>
      <c r="N53" s="90">
        <f>'Model aktualizovaný (MA)'!N53*'Model aktualizovaný (MA)'!$Y53</f>
        <v>0</v>
      </c>
      <c r="O53" s="90">
        <f>'Model aktualizovaný (MA)'!O53*'Model aktualizovaný (MA)'!$Y53</f>
        <v>0</v>
      </c>
      <c r="P53" s="90">
        <f>'Model aktualizovaný (MA)'!P53*'Model aktualizovaný (MA)'!$Y53</f>
        <v>0</v>
      </c>
      <c r="Q53" s="90">
        <f>'Model aktualizovaný (MA)'!Q53*'Model aktualizovaný (MA)'!$Y53</f>
        <v>0</v>
      </c>
      <c r="R53" s="90">
        <f>'Model aktualizovaný (MA)'!R53*'Model aktualizovaný (MA)'!$Y53</f>
        <v>0</v>
      </c>
      <c r="S53" s="90">
        <f>'Model aktualizovaný (MA)'!S53*'Model aktualizovaný (MA)'!$Y53</f>
        <v>0</v>
      </c>
      <c r="T53" s="92">
        <f t="shared" si="29"/>
        <v>0</v>
      </c>
      <c r="U53" s="105">
        <f t="shared" si="30"/>
        <v>0</v>
      </c>
    </row>
    <row r="54" spans="1:21" ht="1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(MA)'!$Y54</f>
        <v>0</v>
      </c>
      <c r="F54" s="90">
        <f>'Model aktualizovaný (MA)'!F54*'Model aktualizovaný (MA)'!$Y54</f>
        <v>0</v>
      </c>
      <c r="G54" s="90">
        <f>'Model aktualizovaný (MA)'!G54*'Model aktualizovaný (MA)'!$Y54</f>
        <v>0</v>
      </c>
      <c r="H54" s="90">
        <f>'Model aktualizovaný (MA)'!H54*'Model aktualizovaný (MA)'!$Y54</f>
        <v>0</v>
      </c>
      <c r="I54" s="90">
        <f>'Model aktualizovaný (MA)'!I54*'Model aktualizovaný (MA)'!$Y54</f>
        <v>0</v>
      </c>
      <c r="J54" s="90">
        <f>'Model aktualizovaný (MA)'!J54*'Model aktualizovaný (MA)'!$Y54</f>
        <v>0</v>
      </c>
      <c r="K54" s="90">
        <f>'Model aktualizovaný (MA)'!K54*'Model aktualizovaný (MA)'!$Y54</f>
        <v>0</v>
      </c>
      <c r="L54" s="90">
        <f>'Model aktualizovaný (MA)'!L54*'Model aktualizovaný (MA)'!$Y54</f>
        <v>0</v>
      </c>
      <c r="M54" s="90">
        <f>'Model aktualizovaný (MA)'!M54*'Model aktualizovaný (MA)'!$Y54</f>
        <v>0</v>
      </c>
      <c r="N54" s="90">
        <f>'Model aktualizovaný (MA)'!N54*'Model aktualizovaný (MA)'!$Y54</f>
        <v>0</v>
      </c>
      <c r="O54" s="90">
        <f>'Model aktualizovaný (MA)'!O54*'Model aktualizovaný (MA)'!$Y54</f>
        <v>0</v>
      </c>
      <c r="P54" s="90">
        <f>'Model aktualizovaný (MA)'!P54*'Model aktualizovaný (MA)'!$Y54</f>
        <v>0</v>
      </c>
      <c r="Q54" s="90">
        <f>'Model aktualizovaný (MA)'!Q54*'Model aktualizovaný (MA)'!$Y54</f>
        <v>0</v>
      </c>
      <c r="R54" s="90">
        <f>'Model aktualizovaný (MA)'!R54*'Model aktualizovaný (MA)'!$Y54</f>
        <v>0</v>
      </c>
      <c r="S54" s="90">
        <f>'Model aktualizovaný (MA)'!S54*'Model aktualizovaný (MA)'!$Y54</f>
        <v>0</v>
      </c>
      <c r="T54" s="92">
        <f t="shared" si="29"/>
        <v>0</v>
      </c>
      <c r="U54" s="105">
        <f t="shared" si="30"/>
        <v>0</v>
      </c>
    </row>
    <row r="55" spans="1:21" ht="1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(MA)'!$Y55</f>
        <v>0</v>
      </c>
      <c r="F55" s="90">
        <f>'Model aktualizovaný (MA)'!F55*'Model aktualizovaný (MA)'!$Y55</f>
        <v>0</v>
      </c>
      <c r="G55" s="90">
        <f>'Model aktualizovaný (MA)'!G55*'Model aktualizovaný (MA)'!$Y55</f>
        <v>0</v>
      </c>
      <c r="H55" s="90">
        <f>'Model aktualizovaný (MA)'!H55*'Model aktualizovaný (MA)'!$Y55</f>
        <v>0</v>
      </c>
      <c r="I55" s="90">
        <f>'Model aktualizovaný (MA)'!I55*'Model aktualizovaný (MA)'!$Y55</f>
        <v>0</v>
      </c>
      <c r="J55" s="90">
        <f>'Model aktualizovaný (MA)'!J55*'Model aktualizovaný (MA)'!$Y55</f>
        <v>0</v>
      </c>
      <c r="K55" s="90">
        <f>'Model aktualizovaný (MA)'!K55*'Model aktualizovaný (MA)'!$Y55</f>
        <v>0</v>
      </c>
      <c r="L55" s="90">
        <f>'Model aktualizovaný (MA)'!L55*'Model aktualizovaný (MA)'!$Y55</f>
        <v>0</v>
      </c>
      <c r="M55" s="90">
        <f>'Model aktualizovaný (MA)'!M55*'Model aktualizovaný (MA)'!$Y55</f>
        <v>0</v>
      </c>
      <c r="N55" s="90">
        <f>'Model aktualizovaný (MA)'!N55*'Model aktualizovaný (MA)'!$Y55</f>
        <v>0</v>
      </c>
      <c r="O55" s="90">
        <f>'Model aktualizovaný (MA)'!O55*'Model aktualizovaný (MA)'!$Y55</f>
        <v>0</v>
      </c>
      <c r="P55" s="90">
        <f>'Model aktualizovaný (MA)'!P55*'Model aktualizovaný (MA)'!$Y55</f>
        <v>0</v>
      </c>
      <c r="Q55" s="90">
        <f>'Model aktualizovaný (MA)'!Q55*'Model aktualizovaný (MA)'!$Y55</f>
        <v>0</v>
      </c>
      <c r="R55" s="90">
        <f>'Model aktualizovaný (MA)'!R55*'Model aktualizovaný (MA)'!$Y55</f>
        <v>0</v>
      </c>
      <c r="S55" s="90">
        <f>'Model aktualizovaný (MA)'!S55*'Model aktualizovaný (MA)'!$Y55</f>
        <v>0</v>
      </c>
      <c r="T55" s="92">
        <f t="shared" si="29"/>
        <v>0</v>
      </c>
      <c r="U55" s="105">
        <f t="shared" si="30"/>
        <v>0</v>
      </c>
    </row>
    <row r="56" spans="1:21" ht="1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(MA)'!$Y56</f>
        <v>0</v>
      </c>
      <c r="F56" s="90">
        <f>'Model aktualizovaný (MA)'!F56*'Model aktualizovaný (MA)'!$Y56</f>
        <v>0</v>
      </c>
      <c r="G56" s="90">
        <f>'Model aktualizovaný (MA)'!G56*'Model aktualizovaný (MA)'!$Y56</f>
        <v>0</v>
      </c>
      <c r="H56" s="90">
        <f>'Model aktualizovaný (MA)'!H56*'Model aktualizovaný (MA)'!$Y56</f>
        <v>0</v>
      </c>
      <c r="I56" s="90">
        <f>'Model aktualizovaný (MA)'!I56*'Model aktualizovaný (MA)'!$Y56</f>
        <v>0</v>
      </c>
      <c r="J56" s="90">
        <f>'Model aktualizovaný (MA)'!J56*'Model aktualizovaný (MA)'!$Y56</f>
        <v>0</v>
      </c>
      <c r="K56" s="90">
        <f>'Model aktualizovaný (MA)'!K56*'Model aktualizovaný (MA)'!$Y56</f>
        <v>0</v>
      </c>
      <c r="L56" s="90">
        <f>'Model aktualizovaný (MA)'!L56*'Model aktualizovaný (MA)'!$Y56</f>
        <v>0</v>
      </c>
      <c r="M56" s="90">
        <f>'Model aktualizovaný (MA)'!M56*'Model aktualizovaný (MA)'!$Y56</f>
        <v>0</v>
      </c>
      <c r="N56" s="90">
        <f>'Model aktualizovaný (MA)'!N56*'Model aktualizovaný (MA)'!$Y56</f>
        <v>0</v>
      </c>
      <c r="O56" s="90">
        <f>'Model aktualizovaný (MA)'!O56*'Model aktualizovaný (MA)'!$Y56</f>
        <v>0</v>
      </c>
      <c r="P56" s="90">
        <f>'Model aktualizovaný (MA)'!P56*'Model aktualizovaný (MA)'!$Y56</f>
        <v>0</v>
      </c>
      <c r="Q56" s="90">
        <f>'Model aktualizovaný (MA)'!Q56*'Model aktualizovaný (MA)'!$Y56</f>
        <v>0</v>
      </c>
      <c r="R56" s="90">
        <f>'Model aktualizovaný (MA)'!R56*'Model aktualizovaný (MA)'!$Y56</f>
        <v>0</v>
      </c>
      <c r="S56" s="90">
        <f>'Model aktualizovaný (MA)'!S56*'Model aktualizovaný (MA)'!$Y56</f>
        <v>0</v>
      </c>
      <c r="T56" s="92">
        <f t="shared" si="29"/>
        <v>0</v>
      </c>
      <c r="U56" s="105">
        <f t="shared" si="30"/>
        <v>0</v>
      </c>
    </row>
    <row r="57" spans="1:21" ht="15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(MA)'!$Y57</f>
        <v>0</v>
      </c>
      <c r="F57" s="90">
        <f>'Model aktualizovaný (MA)'!F57*'Model aktualizovaný (MA)'!$Y57</f>
        <v>0</v>
      </c>
      <c r="G57" s="90">
        <f>'Model aktualizovaný (MA)'!G57*'Model aktualizovaný (MA)'!$Y57</f>
        <v>0</v>
      </c>
      <c r="H57" s="90">
        <f>'Model aktualizovaný (MA)'!H57*'Model aktualizovaný (MA)'!$Y57</f>
        <v>0</v>
      </c>
      <c r="I57" s="90">
        <f>'Model aktualizovaný (MA)'!I57*'Model aktualizovaný (MA)'!$Y57</f>
        <v>0</v>
      </c>
      <c r="J57" s="90">
        <f>'Model aktualizovaný (MA)'!J57*'Model aktualizovaný (MA)'!$Y57</f>
        <v>0</v>
      </c>
      <c r="K57" s="90">
        <f>'Model aktualizovaný (MA)'!K57*'Model aktualizovaný (MA)'!$Y57</f>
        <v>0</v>
      </c>
      <c r="L57" s="90">
        <f>'Model aktualizovaný (MA)'!L57*'Model aktualizovaný (MA)'!$Y57</f>
        <v>0</v>
      </c>
      <c r="M57" s="90">
        <f>'Model aktualizovaný (MA)'!M57*'Model aktualizovaný (MA)'!$Y57</f>
        <v>0</v>
      </c>
      <c r="N57" s="90">
        <f>'Model aktualizovaný (MA)'!N57*'Model aktualizovaný (MA)'!$Y57</f>
        <v>0</v>
      </c>
      <c r="O57" s="90">
        <f>'Model aktualizovaný (MA)'!O57*'Model aktualizovaný (MA)'!$Y57</f>
        <v>0</v>
      </c>
      <c r="P57" s="90">
        <f>'Model aktualizovaný (MA)'!P57*'Model aktualizovaný (MA)'!$Y57</f>
        <v>0</v>
      </c>
      <c r="Q57" s="90">
        <f>'Model aktualizovaný (MA)'!Q57*'Model aktualizovaný (MA)'!$Y57</f>
        <v>0</v>
      </c>
      <c r="R57" s="90">
        <f>'Model aktualizovaný (MA)'!R57*'Model aktualizovaný (MA)'!$Y57</f>
        <v>0</v>
      </c>
      <c r="S57" s="90">
        <f>'Model aktualizovaný (MA)'!S57*'Model aktualizovaný (MA)'!$Y57</f>
        <v>0</v>
      </c>
      <c r="T57" s="92">
        <f t="shared" si="29"/>
        <v>0</v>
      </c>
      <c r="U57" s="105">
        <f t="shared" si="30"/>
        <v>0</v>
      </c>
    </row>
    <row r="58" spans="1:21" ht="15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(MA)'!$Y58</f>
        <v>0</v>
      </c>
      <c r="F58" s="90">
        <f>'Model aktualizovaný (MA)'!F58*'Model aktualizovaný (MA)'!$Y58</f>
        <v>0</v>
      </c>
      <c r="G58" s="90">
        <f>'Model aktualizovaný (MA)'!G58*'Model aktualizovaný (MA)'!$Y58</f>
        <v>0</v>
      </c>
      <c r="H58" s="90">
        <f>'Model aktualizovaný (MA)'!H58*'Model aktualizovaný (MA)'!$Y58</f>
        <v>0</v>
      </c>
      <c r="I58" s="90">
        <f>'Model aktualizovaný (MA)'!I58*'Model aktualizovaný (MA)'!$Y58</f>
        <v>0</v>
      </c>
      <c r="J58" s="90">
        <f>'Model aktualizovaný (MA)'!J58*'Model aktualizovaný (MA)'!$Y58</f>
        <v>0</v>
      </c>
      <c r="K58" s="90">
        <f>'Model aktualizovaný (MA)'!K58*'Model aktualizovaný (MA)'!$Y58</f>
        <v>0</v>
      </c>
      <c r="L58" s="90">
        <f>'Model aktualizovaný (MA)'!L58*'Model aktualizovaný (MA)'!$Y58</f>
        <v>0</v>
      </c>
      <c r="M58" s="90">
        <f>'Model aktualizovaný (MA)'!M58*'Model aktualizovaný (MA)'!$Y58</f>
        <v>0</v>
      </c>
      <c r="N58" s="90">
        <f>'Model aktualizovaný (MA)'!N58*'Model aktualizovaný (MA)'!$Y58</f>
        <v>0</v>
      </c>
      <c r="O58" s="90">
        <f>'Model aktualizovaný (MA)'!O58*'Model aktualizovaný (MA)'!$Y58</f>
        <v>0</v>
      </c>
      <c r="P58" s="90">
        <f>'Model aktualizovaný (MA)'!P58*'Model aktualizovaný (MA)'!$Y58</f>
        <v>0</v>
      </c>
      <c r="Q58" s="90">
        <f>'Model aktualizovaný (MA)'!Q58*'Model aktualizovaný (MA)'!$Y58</f>
        <v>0</v>
      </c>
      <c r="R58" s="90">
        <f>'Model aktualizovaný (MA)'!R58*'Model aktualizovaný (MA)'!$Y58</f>
        <v>0</v>
      </c>
      <c r="S58" s="90">
        <f>'Model aktualizovaný (MA)'!S58*'Model aktualizovaný (MA)'!$Y58</f>
        <v>0</v>
      </c>
      <c r="T58" s="92">
        <f t="shared" si="29"/>
        <v>0</v>
      </c>
      <c r="U58" s="105">
        <f t="shared" si="30"/>
        <v>0</v>
      </c>
    </row>
    <row r="59" spans="1:21" ht="15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(MA)'!$Y59</f>
        <v>0</v>
      </c>
      <c r="F59" s="90">
        <f>'Model aktualizovaný (MA)'!F59*'Model aktualizovaný (MA)'!$Y59</f>
        <v>0</v>
      </c>
      <c r="G59" s="90">
        <f>'Model aktualizovaný (MA)'!G59*'Model aktualizovaný (MA)'!$Y59</f>
        <v>0</v>
      </c>
      <c r="H59" s="90">
        <f>'Model aktualizovaný (MA)'!H59*'Model aktualizovaný (MA)'!$Y59</f>
        <v>0</v>
      </c>
      <c r="I59" s="90">
        <f>'Model aktualizovaný (MA)'!I59*'Model aktualizovaný (MA)'!$Y59</f>
        <v>0</v>
      </c>
      <c r="J59" s="90">
        <f>'Model aktualizovaný (MA)'!J59*'Model aktualizovaný (MA)'!$Y59</f>
        <v>0</v>
      </c>
      <c r="K59" s="90">
        <f>'Model aktualizovaný (MA)'!K59*'Model aktualizovaný (MA)'!$Y59</f>
        <v>0</v>
      </c>
      <c r="L59" s="90">
        <f>'Model aktualizovaný (MA)'!L59*'Model aktualizovaný (MA)'!$Y59</f>
        <v>0</v>
      </c>
      <c r="M59" s="90">
        <f>'Model aktualizovaný (MA)'!M59*'Model aktualizovaný (MA)'!$Y59</f>
        <v>0</v>
      </c>
      <c r="N59" s="90">
        <f>'Model aktualizovaný (MA)'!N59*'Model aktualizovaný (MA)'!$Y59</f>
        <v>0</v>
      </c>
      <c r="O59" s="90">
        <f>'Model aktualizovaný (MA)'!O59*'Model aktualizovaný (MA)'!$Y59</f>
        <v>0</v>
      </c>
      <c r="P59" s="90">
        <f>'Model aktualizovaný (MA)'!P59*'Model aktualizovaný (MA)'!$Y59</f>
        <v>0</v>
      </c>
      <c r="Q59" s="90">
        <f>'Model aktualizovaný (MA)'!Q59*'Model aktualizovaný (MA)'!$Y59</f>
        <v>0</v>
      </c>
      <c r="R59" s="90">
        <f>'Model aktualizovaný (MA)'!R59*'Model aktualizovaný (MA)'!$Y59</f>
        <v>0</v>
      </c>
      <c r="S59" s="90">
        <f>'Model aktualizovaný (MA)'!S59*'Model aktualizovaný (MA)'!$Y59</f>
        <v>0</v>
      </c>
      <c r="T59" s="92">
        <f t="shared" si="29"/>
        <v>0</v>
      </c>
      <c r="U59" s="105">
        <f t="shared" si="30"/>
        <v>0</v>
      </c>
    </row>
    <row r="60" spans="1:21" ht="15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(MA)'!$Y60</f>
        <v>0</v>
      </c>
      <c r="F60" s="90">
        <f>'Model aktualizovaný (MA)'!F60*'Model aktualizovaný (MA)'!$Y60</f>
        <v>0</v>
      </c>
      <c r="G60" s="90">
        <f>'Model aktualizovaný (MA)'!G60*'Model aktualizovaný (MA)'!$Y60</f>
        <v>0</v>
      </c>
      <c r="H60" s="90">
        <f>'Model aktualizovaný (MA)'!H60*'Model aktualizovaný (MA)'!$Y60</f>
        <v>0</v>
      </c>
      <c r="I60" s="90">
        <f>'Model aktualizovaný (MA)'!I60*'Model aktualizovaný (MA)'!$Y60</f>
        <v>0</v>
      </c>
      <c r="J60" s="90">
        <f>'Model aktualizovaný (MA)'!J60*'Model aktualizovaný (MA)'!$Y60</f>
        <v>0</v>
      </c>
      <c r="K60" s="90">
        <f>'Model aktualizovaný (MA)'!K60*'Model aktualizovaný (MA)'!$Y60</f>
        <v>0</v>
      </c>
      <c r="L60" s="90">
        <f>'Model aktualizovaný (MA)'!L60*'Model aktualizovaný (MA)'!$Y60</f>
        <v>0</v>
      </c>
      <c r="M60" s="90">
        <f>'Model aktualizovaný (MA)'!M60*'Model aktualizovaný (MA)'!$Y60</f>
        <v>0</v>
      </c>
      <c r="N60" s="90">
        <f>'Model aktualizovaný (MA)'!N60*'Model aktualizovaný (MA)'!$Y60</f>
        <v>0</v>
      </c>
      <c r="O60" s="90">
        <f>'Model aktualizovaný (MA)'!O60*'Model aktualizovaný (MA)'!$Y60</f>
        <v>0</v>
      </c>
      <c r="P60" s="90">
        <f>'Model aktualizovaný (MA)'!P60*'Model aktualizovaný (MA)'!$Y60</f>
        <v>0</v>
      </c>
      <c r="Q60" s="90">
        <f>'Model aktualizovaný (MA)'!Q60*'Model aktualizovaný (MA)'!$Y60</f>
        <v>0</v>
      </c>
      <c r="R60" s="90">
        <f>'Model aktualizovaný (MA)'!R60*'Model aktualizovaný (MA)'!$Y60</f>
        <v>0</v>
      </c>
      <c r="S60" s="90">
        <f>'Model aktualizovaný (MA)'!S60*'Model aktualizovaný (MA)'!$Y60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114</v>
      </c>
      <c r="C61" s="9"/>
      <c r="D61" s="164" t="s">
        <v>317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ht="1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166">
        <f t="shared" si="29"/>
        <v>47722762.499999993</v>
      </c>
      <c r="U62" s="167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116</v>
      </c>
      <c r="C63" s="9"/>
      <c r="D63" s="164" t="s">
        <v>318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4.45" customHeight="1" thickBot="1" x14ac:dyDescent="0.3"/>
    <row r="65" spans="1:21" ht="15" x14ac:dyDescent="0.25">
      <c r="A65" s="27" t="s">
        <v>113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(MA)'!$Y67</f>
        <v>0</v>
      </c>
      <c r="F67" s="83">
        <f>'Model aktualizovaný (MA)'!F67*'Model aktualizovaný (MA)'!$Y67</f>
        <v>0</v>
      </c>
      <c r="G67" s="83">
        <f>'Model aktualizovaný (MA)'!G67*'Model aktualizovaný (MA)'!$Y67</f>
        <v>0</v>
      </c>
      <c r="H67" s="83">
        <f>'Model aktualizovaný (MA)'!H67*'Model aktualizovaný (MA)'!$Y67</f>
        <v>0</v>
      </c>
      <c r="I67" s="83">
        <f>'Model aktualizovaný (MA)'!I67*'Model aktualizovaný (MA)'!$Y67</f>
        <v>0</v>
      </c>
      <c r="J67" s="83">
        <f>'Model aktualizovaný (MA)'!J67*'Model aktualizovaný (MA)'!$Y67</f>
        <v>0</v>
      </c>
      <c r="K67" s="83">
        <f>'Model aktualizovaný (MA)'!K67*'Model aktualizovaný (MA)'!$Y67</f>
        <v>0</v>
      </c>
      <c r="L67" s="83">
        <f>'Model aktualizovaný (MA)'!L67*'Model aktualizovaný (MA)'!$Y67</f>
        <v>0</v>
      </c>
      <c r="M67" s="83">
        <f>'Model aktualizovaný (MA)'!M67*'Model aktualizovaný (MA)'!$Y67</f>
        <v>0</v>
      </c>
      <c r="N67" s="83">
        <f>'Model aktualizovaný (MA)'!N67*'Model aktualizovaný (MA)'!$Y67</f>
        <v>0</v>
      </c>
      <c r="O67" s="83">
        <f>'Model aktualizovaný (MA)'!O67*'Model aktualizovaný (MA)'!$Y67</f>
        <v>0</v>
      </c>
      <c r="P67" s="83">
        <f>'Model aktualizovaný (MA)'!P67*'Model aktualizovaný (MA)'!$Y67</f>
        <v>0</v>
      </c>
      <c r="Q67" s="83">
        <f>'Model aktualizovaný (MA)'!Q67*'Model aktualizovaný (MA)'!$Y67</f>
        <v>0</v>
      </c>
      <c r="R67" s="83">
        <f>'Model aktualizovaný (MA)'!R67*'Model aktualizovaný (MA)'!$Y67</f>
        <v>0</v>
      </c>
      <c r="S67" s="83">
        <f>'Model aktualizovaný (MA)'!S67*'Model aktualizovaný (MA)'!$Y67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ht="15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(MA)'!$Y68</f>
        <v>0</v>
      </c>
      <c r="F68" s="90">
        <f>'Model aktualizovaný (MA)'!F68*'Model aktualizovaný (MA)'!$Y68</f>
        <v>0</v>
      </c>
      <c r="G68" s="90">
        <f>'Model aktualizovaný (MA)'!G68*'Model aktualizovaný (MA)'!$Y68</f>
        <v>0</v>
      </c>
      <c r="H68" s="90">
        <f>'Model aktualizovaný (MA)'!H68*'Model aktualizovaný (MA)'!$Y68</f>
        <v>0</v>
      </c>
      <c r="I68" s="90">
        <f>'Model aktualizovaný (MA)'!I68*'Model aktualizovaný (MA)'!$Y68</f>
        <v>0</v>
      </c>
      <c r="J68" s="90">
        <f>'Model aktualizovaný (MA)'!J68*'Model aktualizovaný (MA)'!$Y68</f>
        <v>0</v>
      </c>
      <c r="K68" s="90">
        <f>'Model aktualizovaný (MA)'!K68*'Model aktualizovaný (MA)'!$Y68</f>
        <v>0</v>
      </c>
      <c r="L68" s="90">
        <f>'Model aktualizovaný (MA)'!L68*'Model aktualizovaný (MA)'!$Y68</f>
        <v>0</v>
      </c>
      <c r="M68" s="90">
        <f>'Model aktualizovaný (MA)'!M68*'Model aktualizovaný (MA)'!$Y68</f>
        <v>0</v>
      </c>
      <c r="N68" s="90">
        <f>'Model aktualizovaný (MA)'!N68*'Model aktualizovaný (MA)'!$Y68</f>
        <v>0</v>
      </c>
      <c r="O68" s="90">
        <f>'Model aktualizovaný (MA)'!O68*'Model aktualizovaný (MA)'!$Y68</f>
        <v>0</v>
      </c>
      <c r="P68" s="90">
        <f>'Model aktualizovaný (MA)'!P68*'Model aktualizovaný (MA)'!$Y68</f>
        <v>0</v>
      </c>
      <c r="Q68" s="90">
        <f>'Model aktualizovaný (MA)'!Q68*'Model aktualizovaný (MA)'!$Y68</f>
        <v>0</v>
      </c>
      <c r="R68" s="90">
        <f>'Model aktualizovaný (MA)'!R68*'Model aktualizovaný (MA)'!$Y68</f>
        <v>0</v>
      </c>
      <c r="S68" s="90">
        <f>'Model aktualizovaný (MA)'!S68*'Model aktualizovaný (MA)'!$Y68</f>
        <v>0</v>
      </c>
      <c r="T68" s="92">
        <f t="shared" si="33"/>
        <v>0</v>
      </c>
      <c r="U68" s="105">
        <f t="shared" si="34"/>
        <v>0</v>
      </c>
    </row>
    <row r="69" spans="1:21" ht="1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(MA)'!$Y69</f>
        <v>0</v>
      </c>
      <c r="F69" s="90">
        <f>'Model aktualizovaný (MA)'!F69*'Model aktualizovaný (MA)'!$Y69</f>
        <v>0</v>
      </c>
      <c r="G69" s="90">
        <f>'Model aktualizovaný (MA)'!G69*'Model aktualizovaný (MA)'!$Y69</f>
        <v>0</v>
      </c>
      <c r="H69" s="90">
        <f>'Model aktualizovaný (MA)'!H69*'Model aktualizovaný (MA)'!$Y69</f>
        <v>0</v>
      </c>
      <c r="I69" s="90">
        <f>'Model aktualizovaný (MA)'!I69*'Model aktualizovaný (MA)'!$Y69</f>
        <v>0</v>
      </c>
      <c r="J69" s="90">
        <f>'Model aktualizovaný (MA)'!J69*'Model aktualizovaný (MA)'!$Y69</f>
        <v>0</v>
      </c>
      <c r="K69" s="90">
        <f>'Model aktualizovaný (MA)'!K69*'Model aktualizovaný (MA)'!$Y69</f>
        <v>0</v>
      </c>
      <c r="L69" s="90">
        <f>'Model aktualizovaný (MA)'!L69*'Model aktualizovaný (MA)'!$Y69</f>
        <v>0</v>
      </c>
      <c r="M69" s="90">
        <f>'Model aktualizovaný (MA)'!M69*'Model aktualizovaný (MA)'!$Y69</f>
        <v>0</v>
      </c>
      <c r="N69" s="90">
        <f>'Model aktualizovaný (MA)'!N69*'Model aktualizovaný (MA)'!$Y69</f>
        <v>0</v>
      </c>
      <c r="O69" s="90">
        <f>'Model aktualizovaný (MA)'!O69*'Model aktualizovaný (MA)'!$Y69</f>
        <v>0</v>
      </c>
      <c r="P69" s="90">
        <f>'Model aktualizovaný (MA)'!P69*'Model aktualizovaný (MA)'!$Y69</f>
        <v>0</v>
      </c>
      <c r="Q69" s="90">
        <f>'Model aktualizovaný (MA)'!Q69*'Model aktualizovaný (MA)'!$Y69</f>
        <v>0</v>
      </c>
      <c r="R69" s="90">
        <f>'Model aktualizovaný (MA)'!R69*'Model aktualizovaný (MA)'!$Y69</f>
        <v>0</v>
      </c>
      <c r="S69" s="90">
        <f>'Model aktualizovaný (MA)'!S69*'Model aktualizovaný (MA)'!$Y69</f>
        <v>0</v>
      </c>
      <c r="T69" s="92">
        <f t="shared" si="33"/>
        <v>0</v>
      </c>
      <c r="U69" s="105">
        <f t="shared" si="34"/>
        <v>0</v>
      </c>
    </row>
    <row r="70" spans="1:21" ht="1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(MA)'!$Y70</f>
        <v>0</v>
      </c>
      <c r="F70" s="90">
        <f>'Model aktualizovaný (MA)'!F70*'Model aktualizovaný (MA)'!$Y70</f>
        <v>0</v>
      </c>
      <c r="G70" s="90">
        <f>'Model aktualizovaný (MA)'!G70*'Model aktualizovaný (MA)'!$Y70</f>
        <v>0</v>
      </c>
      <c r="H70" s="90">
        <f>'Model aktualizovaný (MA)'!H70*'Model aktualizovaný (MA)'!$Y70</f>
        <v>0</v>
      </c>
      <c r="I70" s="90">
        <f>'Model aktualizovaný (MA)'!I70*'Model aktualizovaný (MA)'!$Y70</f>
        <v>0</v>
      </c>
      <c r="J70" s="90">
        <f>'Model aktualizovaný (MA)'!J70*'Model aktualizovaný (MA)'!$Y70</f>
        <v>0</v>
      </c>
      <c r="K70" s="90">
        <f>'Model aktualizovaný (MA)'!K70*'Model aktualizovaný (MA)'!$Y70</f>
        <v>0</v>
      </c>
      <c r="L70" s="90">
        <f>'Model aktualizovaný (MA)'!L70*'Model aktualizovaný (MA)'!$Y70</f>
        <v>0</v>
      </c>
      <c r="M70" s="90">
        <f>'Model aktualizovaný (MA)'!M70*'Model aktualizovaný (MA)'!$Y70</f>
        <v>0</v>
      </c>
      <c r="N70" s="90">
        <f>'Model aktualizovaný (MA)'!N70*'Model aktualizovaný (MA)'!$Y70</f>
        <v>0</v>
      </c>
      <c r="O70" s="90">
        <f>'Model aktualizovaný (MA)'!O70*'Model aktualizovaný (MA)'!$Y70</f>
        <v>0</v>
      </c>
      <c r="P70" s="90">
        <f>'Model aktualizovaný (MA)'!P70*'Model aktualizovaný (MA)'!$Y70</f>
        <v>0</v>
      </c>
      <c r="Q70" s="90">
        <f>'Model aktualizovaný (MA)'!Q70*'Model aktualizovaný (MA)'!$Y70</f>
        <v>0</v>
      </c>
      <c r="R70" s="90">
        <f>'Model aktualizovaný (MA)'!R70*'Model aktualizovaný (MA)'!$Y70</f>
        <v>0</v>
      </c>
      <c r="S70" s="90">
        <f>'Model aktualizovaný (MA)'!S70*'Model aktualizovaný (MA)'!$Y70</f>
        <v>0</v>
      </c>
      <c r="T70" s="92">
        <f t="shared" si="33"/>
        <v>0</v>
      </c>
      <c r="U70" s="105">
        <f t="shared" si="34"/>
        <v>0</v>
      </c>
    </row>
    <row r="71" spans="1:21" ht="1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(MA)'!$Y71</f>
        <v>0</v>
      </c>
      <c r="F71" s="90">
        <f>'Model aktualizovaný (MA)'!F71*'Model aktualizovaný (MA)'!$Y71</f>
        <v>0</v>
      </c>
      <c r="G71" s="90">
        <f>'Model aktualizovaný (MA)'!G71*'Model aktualizovaný (MA)'!$Y71</f>
        <v>0</v>
      </c>
      <c r="H71" s="90">
        <f>'Model aktualizovaný (MA)'!H71*'Model aktualizovaný (MA)'!$Y71</f>
        <v>0</v>
      </c>
      <c r="I71" s="90">
        <f>'Model aktualizovaný (MA)'!I71*'Model aktualizovaný (MA)'!$Y71</f>
        <v>0</v>
      </c>
      <c r="J71" s="90">
        <f>'Model aktualizovaný (MA)'!J71*'Model aktualizovaný (MA)'!$Y71</f>
        <v>0</v>
      </c>
      <c r="K71" s="90">
        <f>'Model aktualizovaný (MA)'!K71*'Model aktualizovaný (MA)'!$Y71</f>
        <v>0</v>
      </c>
      <c r="L71" s="90">
        <f>'Model aktualizovaný (MA)'!L71*'Model aktualizovaný (MA)'!$Y71</f>
        <v>0</v>
      </c>
      <c r="M71" s="90">
        <f>'Model aktualizovaný (MA)'!M71*'Model aktualizovaný (MA)'!$Y71</f>
        <v>0</v>
      </c>
      <c r="N71" s="90">
        <f>'Model aktualizovaný (MA)'!N71*'Model aktualizovaný (MA)'!$Y71</f>
        <v>0</v>
      </c>
      <c r="O71" s="90">
        <f>'Model aktualizovaný (MA)'!O71*'Model aktualizovaný (MA)'!$Y71</f>
        <v>0</v>
      </c>
      <c r="P71" s="90">
        <f>'Model aktualizovaný (MA)'!P71*'Model aktualizovaný (MA)'!$Y71</f>
        <v>0</v>
      </c>
      <c r="Q71" s="90">
        <f>'Model aktualizovaný (MA)'!Q71*'Model aktualizovaný (MA)'!$Y71</f>
        <v>0</v>
      </c>
      <c r="R71" s="90">
        <f>'Model aktualizovaný (MA)'!R71*'Model aktualizovaný (MA)'!$Y71</f>
        <v>0</v>
      </c>
      <c r="S71" s="90">
        <f>'Model aktualizovaný (MA)'!S71*'Model aktualizovaný (MA)'!$Y71</f>
        <v>0</v>
      </c>
      <c r="T71" s="92">
        <f t="shared" si="33"/>
        <v>0</v>
      </c>
      <c r="U71" s="105">
        <f t="shared" si="34"/>
        <v>0</v>
      </c>
    </row>
    <row r="72" spans="1:21" ht="1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(MA)'!$Y72</f>
        <v>0</v>
      </c>
      <c r="F72" s="90">
        <f>'Model aktualizovaný (MA)'!F72*'Model aktualizovaný (MA)'!$Y72</f>
        <v>0</v>
      </c>
      <c r="G72" s="90">
        <f>'Model aktualizovaný (MA)'!G72*'Model aktualizovaný (MA)'!$Y72</f>
        <v>0</v>
      </c>
      <c r="H72" s="90">
        <f>'Model aktualizovaný (MA)'!H72*'Model aktualizovaný (MA)'!$Y72</f>
        <v>0</v>
      </c>
      <c r="I72" s="90">
        <f>'Model aktualizovaný (MA)'!I72*'Model aktualizovaný (MA)'!$Y72</f>
        <v>0</v>
      </c>
      <c r="J72" s="90">
        <f>'Model aktualizovaný (MA)'!J72*'Model aktualizovaný (MA)'!$Y72</f>
        <v>0</v>
      </c>
      <c r="K72" s="90">
        <f>'Model aktualizovaný (MA)'!K72*'Model aktualizovaný (MA)'!$Y72</f>
        <v>0</v>
      </c>
      <c r="L72" s="90">
        <f>'Model aktualizovaný (MA)'!L72*'Model aktualizovaný (MA)'!$Y72</f>
        <v>0</v>
      </c>
      <c r="M72" s="90">
        <f>'Model aktualizovaný (MA)'!M72*'Model aktualizovaný (MA)'!$Y72</f>
        <v>0</v>
      </c>
      <c r="N72" s="90">
        <f>'Model aktualizovaný (MA)'!N72*'Model aktualizovaný (MA)'!$Y72</f>
        <v>0</v>
      </c>
      <c r="O72" s="90">
        <f>'Model aktualizovaný (MA)'!O72*'Model aktualizovaný (MA)'!$Y72</f>
        <v>0</v>
      </c>
      <c r="P72" s="90">
        <f>'Model aktualizovaný (MA)'!P72*'Model aktualizovaný (MA)'!$Y72</f>
        <v>0</v>
      </c>
      <c r="Q72" s="90">
        <f>'Model aktualizovaný (MA)'!Q72*'Model aktualizovaný (MA)'!$Y72</f>
        <v>0</v>
      </c>
      <c r="R72" s="90">
        <f>'Model aktualizovaný (MA)'!R72*'Model aktualizovaný (MA)'!$Y72</f>
        <v>0</v>
      </c>
      <c r="S72" s="90">
        <f>'Model aktualizovaný (MA)'!S72*'Model aktualizovaný (MA)'!$Y72</f>
        <v>0</v>
      </c>
      <c r="T72" s="92">
        <f t="shared" si="33"/>
        <v>0</v>
      </c>
      <c r="U72" s="105">
        <f t="shared" si="34"/>
        <v>0</v>
      </c>
    </row>
    <row r="73" spans="1:21" ht="1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(MA)'!$Y73</f>
        <v>0</v>
      </c>
      <c r="F73" s="90">
        <f>'Model aktualizovaný (MA)'!F73*'Model aktualizovaný (MA)'!$Y73</f>
        <v>0</v>
      </c>
      <c r="G73" s="90">
        <f>'Model aktualizovaný (MA)'!G73*'Model aktualizovaný (MA)'!$Y73</f>
        <v>0</v>
      </c>
      <c r="H73" s="90">
        <f>'Model aktualizovaný (MA)'!H73*'Model aktualizovaný (MA)'!$Y73</f>
        <v>0</v>
      </c>
      <c r="I73" s="90">
        <f>'Model aktualizovaný (MA)'!I73*'Model aktualizovaný (MA)'!$Y73</f>
        <v>0</v>
      </c>
      <c r="J73" s="90">
        <f>'Model aktualizovaný (MA)'!J73*'Model aktualizovaný (MA)'!$Y73</f>
        <v>0</v>
      </c>
      <c r="K73" s="90">
        <f>'Model aktualizovaný (MA)'!K73*'Model aktualizovaný (MA)'!$Y73</f>
        <v>0</v>
      </c>
      <c r="L73" s="90">
        <f>'Model aktualizovaný (MA)'!L73*'Model aktualizovaný (MA)'!$Y73</f>
        <v>0</v>
      </c>
      <c r="M73" s="90">
        <f>'Model aktualizovaný (MA)'!M73*'Model aktualizovaný (MA)'!$Y73</f>
        <v>0</v>
      </c>
      <c r="N73" s="90">
        <f>'Model aktualizovaný (MA)'!N73*'Model aktualizovaný (MA)'!$Y73</f>
        <v>0</v>
      </c>
      <c r="O73" s="90">
        <f>'Model aktualizovaný (MA)'!O73*'Model aktualizovaný (MA)'!$Y73</f>
        <v>0</v>
      </c>
      <c r="P73" s="90">
        <f>'Model aktualizovaný (MA)'!P73*'Model aktualizovaný (MA)'!$Y73</f>
        <v>0</v>
      </c>
      <c r="Q73" s="90">
        <f>'Model aktualizovaný (MA)'!Q73*'Model aktualizovaný (MA)'!$Y73</f>
        <v>0</v>
      </c>
      <c r="R73" s="90">
        <f>'Model aktualizovaný (MA)'!R73*'Model aktualizovaný (MA)'!$Y73</f>
        <v>0</v>
      </c>
      <c r="S73" s="90">
        <f>'Model aktualizovaný (MA)'!S73*'Model aktualizovaný (MA)'!$Y73</f>
        <v>0</v>
      </c>
      <c r="T73" s="92">
        <f t="shared" si="33"/>
        <v>0</v>
      </c>
      <c r="U73" s="105">
        <f t="shared" si="34"/>
        <v>0</v>
      </c>
    </row>
    <row r="74" spans="1:21" ht="1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(MA)'!$Y74</f>
        <v>0</v>
      </c>
      <c r="F74" s="90">
        <f>'Model aktualizovaný (MA)'!F74*'Model aktualizovaný (MA)'!$Y74</f>
        <v>0</v>
      </c>
      <c r="G74" s="90">
        <f>'Model aktualizovaný (MA)'!G74*'Model aktualizovaný (MA)'!$Y74</f>
        <v>0</v>
      </c>
      <c r="H74" s="90">
        <f>'Model aktualizovaný (MA)'!H74*'Model aktualizovaný (MA)'!$Y74</f>
        <v>0</v>
      </c>
      <c r="I74" s="90">
        <f>'Model aktualizovaný (MA)'!I74*'Model aktualizovaný (MA)'!$Y74</f>
        <v>0</v>
      </c>
      <c r="J74" s="90">
        <f>'Model aktualizovaný (MA)'!J74*'Model aktualizovaný (MA)'!$Y74</f>
        <v>0</v>
      </c>
      <c r="K74" s="90">
        <f>'Model aktualizovaný (MA)'!K74*'Model aktualizovaný (MA)'!$Y74</f>
        <v>0</v>
      </c>
      <c r="L74" s="90">
        <f>'Model aktualizovaný (MA)'!L74*'Model aktualizovaný (MA)'!$Y74</f>
        <v>0</v>
      </c>
      <c r="M74" s="90">
        <f>'Model aktualizovaný (MA)'!M74*'Model aktualizovaný (MA)'!$Y74</f>
        <v>0</v>
      </c>
      <c r="N74" s="90">
        <f>'Model aktualizovaný (MA)'!N74*'Model aktualizovaný (MA)'!$Y74</f>
        <v>0</v>
      </c>
      <c r="O74" s="90">
        <f>'Model aktualizovaný (MA)'!O74*'Model aktualizovaný (MA)'!$Y74</f>
        <v>0</v>
      </c>
      <c r="P74" s="90">
        <f>'Model aktualizovaný (MA)'!P74*'Model aktualizovaný (MA)'!$Y74</f>
        <v>0</v>
      </c>
      <c r="Q74" s="90">
        <f>'Model aktualizovaný (MA)'!Q74*'Model aktualizovaný (MA)'!$Y74</f>
        <v>0</v>
      </c>
      <c r="R74" s="90">
        <f>'Model aktualizovaný (MA)'!R74*'Model aktualizovaný (MA)'!$Y74</f>
        <v>0</v>
      </c>
      <c r="S74" s="90">
        <f>'Model aktualizovaný (MA)'!S74*'Model aktualizovaný (MA)'!$Y74</f>
        <v>0</v>
      </c>
      <c r="T74" s="92">
        <f t="shared" si="33"/>
        <v>0</v>
      </c>
      <c r="U74" s="105">
        <f t="shared" si="34"/>
        <v>0</v>
      </c>
    </row>
    <row r="75" spans="1:21" ht="1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(MA)'!$Y75</f>
        <v>0</v>
      </c>
      <c r="F75" s="90">
        <f>'Model aktualizovaný (MA)'!F75*'Model aktualizovaný (MA)'!$Y75</f>
        <v>0</v>
      </c>
      <c r="G75" s="90">
        <f>'Model aktualizovaný (MA)'!G75*'Model aktualizovaný (MA)'!$Y75</f>
        <v>0</v>
      </c>
      <c r="H75" s="90">
        <f>'Model aktualizovaný (MA)'!H75*'Model aktualizovaný (MA)'!$Y75</f>
        <v>0</v>
      </c>
      <c r="I75" s="90">
        <f>'Model aktualizovaný (MA)'!I75*'Model aktualizovaný (MA)'!$Y75</f>
        <v>0</v>
      </c>
      <c r="J75" s="90">
        <f>'Model aktualizovaný (MA)'!J75*'Model aktualizovaný (MA)'!$Y75</f>
        <v>0</v>
      </c>
      <c r="K75" s="90">
        <f>'Model aktualizovaný (MA)'!K75*'Model aktualizovaný (MA)'!$Y75</f>
        <v>0</v>
      </c>
      <c r="L75" s="90">
        <f>'Model aktualizovaný (MA)'!L75*'Model aktualizovaný (MA)'!$Y75</f>
        <v>0</v>
      </c>
      <c r="M75" s="90">
        <f>'Model aktualizovaný (MA)'!M75*'Model aktualizovaný (MA)'!$Y75</f>
        <v>0</v>
      </c>
      <c r="N75" s="90">
        <f>'Model aktualizovaný (MA)'!N75*'Model aktualizovaný (MA)'!$Y75</f>
        <v>0</v>
      </c>
      <c r="O75" s="90">
        <f>'Model aktualizovaný (MA)'!O75*'Model aktualizovaný (MA)'!$Y75</f>
        <v>0</v>
      </c>
      <c r="P75" s="90">
        <f>'Model aktualizovaný (MA)'!P75*'Model aktualizovaný (MA)'!$Y75</f>
        <v>0</v>
      </c>
      <c r="Q75" s="90">
        <f>'Model aktualizovaný (MA)'!Q75*'Model aktualizovaný (MA)'!$Y75</f>
        <v>0</v>
      </c>
      <c r="R75" s="90">
        <f>'Model aktualizovaný (MA)'!R75*'Model aktualizovaný (MA)'!$Y75</f>
        <v>0</v>
      </c>
      <c r="S75" s="90">
        <f>'Model aktualizovaný (MA)'!S75*'Model aktualizovaný (MA)'!$Y75</f>
        <v>0</v>
      </c>
      <c r="T75" s="92">
        <f t="shared" si="33"/>
        <v>0</v>
      </c>
      <c r="U75" s="105">
        <f t="shared" si="34"/>
        <v>0</v>
      </c>
    </row>
    <row r="76" spans="1:21" ht="1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(MA)'!$Y76</f>
        <v>0</v>
      </c>
      <c r="F76" s="90">
        <f>'Model aktualizovaný (MA)'!F76*'Model aktualizovaný (MA)'!$Y76</f>
        <v>0</v>
      </c>
      <c r="G76" s="90">
        <f>'Model aktualizovaný (MA)'!G76*'Model aktualizovaný (MA)'!$Y76</f>
        <v>0</v>
      </c>
      <c r="H76" s="90">
        <f>'Model aktualizovaný (MA)'!H76*'Model aktualizovaný (MA)'!$Y76</f>
        <v>0</v>
      </c>
      <c r="I76" s="90">
        <f>'Model aktualizovaný (MA)'!I76*'Model aktualizovaný (MA)'!$Y76</f>
        <v>0</v>
      </c>
      <c r="J76" s="90">
        <f>'Model aktualizovaný (MA)'!J76*'Model aktualizovaný (MA)'!$Y76</f>
        <v>0</v>
      </c>
      <c r="K76" s="90">
        <f>'Model aktualizovaný (MA)'!K76*'Model aktualizovaný (MA)'!$Y76</f>
        <v>0</v>
      </c>
      <c r="L76" s="90">
        <f>'Model aktualizovaný (MA)'!L76*'Model aktualizovaný (MA)'!$Y76</f>
        <v>0</v>
      </c>
      <c r="M76" s="90">
        <f>'Model aktualizovaný (MA)'!M76*'Model aktualizovaný (MA)'!$Y76</f>
        <v>0</v>
      </c>
      <c r="N76" s="90">
        <f>'Model aktualizovaný (MA)'!N76*'Model aktualizovaný (MA)'!$Y76</f>
        <v>0</v>
      </c>
      <c r="O76" s="90">
        <f>'Model aktualizovaný (MA)'!O76*'Model aktualizovaný (MA)'!$Y76</f>
        <v>0</v>
      </c>
      <c r="P76" s="90">
        <f>'Model aktualizovaný (MA)'!P76*'Model aktualizovaný (MA)'!$Y76</f>
        <v>0</v>
      </c>
      <c r="Q76" s="90">
        <f>'Model aktualizovaný (MA)'!Q76*'Model aktualizovaný (MA)'!$Y76</f>
        <v>0</v>
      </c>
      <c r="R76" s="90">
        <f>'Model aktualizovaný (MA)'!R76*'Model aktualizovaný (MA)'!$Y76</f>
        <v>0</v>
      </c>
      <c r="S76" s="90">
        <f>'Model aktualizovaný (MA)'!S76*'Model aktualizovaný (MA)'!$Y76</f>
        <v>0</v>
      </c>
      <c r="T76" s="92">
        <f t="shared" si="33"/>
        <v>0</v>
      </c>
      <c r="U76" s="105">
        <f t="shared" si="34"/>
        <v>0</v>
      </c>
    </row>
    <row r="77" spans="1:21" ht="1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(MA)'!$Y77</f>
        <v>0</v>
      </c>
      <c r="F77" s="90">
        <f>'Model aktualizovaný (MA)'!F77*'Model aktualizovaný (MA)'!$Y77</f>
        <v>0</v>
      </c>
      <c r="G77" s="90">
        <f>'Model aktualizovaný (MA)'!G77*'Model aktualizovaný (MA)'!$Y77</f>
        <v>0</v>
      </c>
      <c r="H77" s="90">
        <f>'Model aktualizovaný (MA)'!H77*'Model aktualizovaný (MA)'!$Y77</f>
        <v>0</v>
      </c>
      <c r="I77" s="90">
        <f>'Model aktualizovaný (MA)'!I77*'Model aktualizovaný (MA)'!$Y77</f>
        <v>0</v>
      </c>
      <c r="J77" s="90">
        <f>'Model aktualizovaný (MA)'!J77*'Model aktualizovaný (MA)'!$Y77</f>
        <v>0</v>
      </c>
      <c r="K77" s="90">
        <f>'Model aktualizovaný (MA)'!K77*'Model aktualizovaný (MA)'!$Y77</f>
        <v>0</v>
      </c>
      <c r="L77" s="90">
        <f>'Model aktualizovaný (MA)'!L77*'Model aktualizovaný (MA)'!$Y77</f>
        <v>0</v>
      </c>
      <c r="M77" s="90">
        <f>'Model aktualizovaný (MA)'!M77*'Model aktualizovaný (MA)'!$Y77</f>
        <v>0</v>
      </c>
      <c r="N77" s="90">
        <f>'Model aktualizovaný (MA)'!N77*'Model aktualizovaný (MA)'!$Y77</f>
        <v>0</v>
      </c>
      <c r="O77" s="90">
        <f>'Model aktualizovaný (MA)'!O77*'Model aktualizovaný (MA)'!$Y77</f>
        <v>0</v>
      </c>
      <c r="P77" s="90">
        <f>'Model aktualizovaný (MA)'!P77*'Model aktualizovaný (MA)'!$Y77</f>
        <v>0</v>
      </c>
      <c r="Q77" s="90">
        <f>'Model aktualizovaný (MA)'!Q77*'Model aktualizovaný (MA)'!$Y77</f>
        <v>0</v>
      </c>
      <c r="R77" s="90">
        <f>'Model aktualizovaný (MA)'!R77*'Model aktualizovaný (MA)'!$Y77</f>
        <v>0</v>
      </c>
      <c r="S77" s="90">
        <f>'Model aktualizovaný (MA)'!S77*'Model aktualizovaný (MA)'!$Y77</f>
        <v>0</v>
      </c>
      <c r="T77" s="92">
        <f t="shared" si="33"/>
        <v>0</v>
      </c>
      <c r="U77" s="105">
        <f t="shared" si="34"/>
        <v>0</v>
      </c>
    </row>
    <row r="78" spans="1:21" ht="1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(MA)'!$Y78</f>
        <v>0</v>
      </c>
      <c r="F78" s="90">
        <f>'Model aktualizovaný (MA)'!F78*'Model aktualizovaný (MA)'!$Y78</f>
        <v>0</v>
      </c>
      <c r="G78" s="90">
        <f>'Model aktualizovaný (MA)'!G78*'Model aktualizovaný (MA)'!$Y78</f>
        <v>0</v>
      </c>
      <c r="H78" s="90">
        <f>'Model aktualizovaný (MA)'!H78*'Model aktualizovaný (MA)'!$Y78</f>
        <v>0</v>
      </c>
      <c r="I78" s="90">
        <f>'Model aktualizovaný (MA)'!I78*'Model aktualizovaný (MA)'!$Y78</f>
        <v>0</v>
      </c>
      <c r="J78" s="90">
        <f>'Model aktualizovaný (MA)'!J78*'Model aktualizovaný (MA)'!$Y78</f>
        <v>0</v>
      </c>
      <c r="K78" s="90">
        <f>'Model aktualizovaný (MA)'!K78*'Model aktualizovaný (MA)'!$Y78</f>
        <v>0</v>
      </c>
      <c r="L78" s="90">
        <f>'Model aktualizovaný (MA)'!L78*'Model aktualizovaný (MA)'!$Y78</f>
        <v>0</v>
      </c>
      <c r="M78" s="90">
        <f>'Model aktualizovaný (MA)'!M78*'Model aktualizovaný (MA)'!$Y78</f>
        <v>0</v>
      </c>
      <c r="N78" s="90">
        <f>'Model aktualizovaný (MA)'!N78*'Model aktualizovaný (MA)'!$Y78</f>
        <v>0</v>
      </c>
      <c r="O78" s="90">
        <f>'Model aktualizovaný (MA)'!O78*'Model aktualizovaný (MA)'!$Y78</f>
        <v>0</v>
      </c>
      <c r="P78" s="90">
        <f>'Model aktualizovaný (MA)'!P78*'Model aktualizovaný (MA)'!$Y78</f>
        <v>0</v>
      </c>
      <c r="Q78" s="90">
        <f>'Model aktualizovaný (MA)'!Q78*'Model aktualizovaný (MA)'!$Y78</f>
        <v>0</v>
      </c>
      <c r="R78" s="90">
        <f>'Model aktualizovaný (MA)'!R78*'Model aktualizovaný (MA)'!$Y78</f>
        <v>0</v>
      </c>
      <c r="S78" s="90">
        <f>'Model aktualizovaný (MA)'!S78*'Model aktualizovaný (MA)'!$Y78</f>
        <v>0</v>
      </c>
      <c r="T78" s="92">
        <f t="shared" si="33"/>
        <v>0</v>
      </c>
      <c r="U78" s="105">
        <f t="shared" si="34"/>
        <v>0</v>
      </c>
    </row>
    <row r="79" spans="1:21" ht="1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(MA)'!$Y79</f>
        <v>0</v>
      </c>
      <c r="F79" s="90">
        <f>'Model aktualizovaný (MA)'!F79*'Model aktualizovaný (MA)'!$Y79</f>
        <v>0</v>
      </c>
      <c r="G79" s="90">
        <f>'Model aktualizovaný (MA)'!G79*'Model aktualizovaný (MA)'!$Y79</f>
        <v>0</v>
      </c>
      <c r="H79" s="90">
        <f>'Model aktualizovaný (MA)'!H79*'Model aktualizovaný (MA)'!$Y79</f>
        <v>0</v>
      </c>
      <c r="I79" s="90">
        <f>'Model aktualizovaný (MA)'!I79*'Model aktualizovaný (MA)'!$Y79</f>
        <v>0</v>
      </c>
      <c r="J79" s="90">
        <f>'Model aktualizovaný (MA)'!J79*'Model aktualizovaný (MA)'!$Y79</f>
        <v>0</v>
      </c>
      <c r="K79" s="90">
        <f>'Model aktualizovaný (MA)'!K79*'Model aktualizovaný (MA)'!$Y79</f>
        <v>0</v>
      </c>
      <c r="L79" s="90">
        <f>'Model aktualizovaný (MA)'!L79*'Model aktualizovaný (MA)'!$Y79</f>
        <v>0</v>
      </c>
      <c r="M79" s="90">
        <f>'Model aktualizovaný (MA)'!M79*'Model aktualizovaný (MA)'!$Y79</f>
        <v>0</v>
      </c>
      <c r="N79" s="90">
        <f>'Model aktualizovaný (MA)'!N79*'Model aktualizovaný (MA)'!$Y79</f>
        <v>0</v>
      </c>
      <c r="O79" s="90">
        <f>'Model aktualizovaný (MA)'!O79*'Model aktualizovaný (MA)'!$Y79</f>
        <v>0</v>
      </c>
      <c r="P79" s="90">
        <f>'Model aktualizovaný (MA)'!P79*'Model aktualizovaný (MA)'!$Y79</f>
        <v>0</v>
      </c>
      <c r="Q79" s="90">
        <f>'Model aktualizovaný (MA)'!Q79*'Model aktualizovaný (MA)'!$Y79</f>
        <v>0</v>
      </c>
      <c r="R79" s="90">
        <f>'Model aktualizovaný (MA)'!R79*'Model aktualizovaný (MA)'!$Y79</f>
        <v>0</v>
      </c>
      <c r="S79" s="90">
        <f>'Model aktualizovaný (MA)'!S79*'Model aktualizovaný (MA)'!$Y79</f>
        <v>0</v>
      </c>
      <c r="T79" s="92">
        <f t="shared" si="33"/>
        <v>0</v>
      </c>
      <c r="U79" s="105">
        <f t="shared" si="34"/>
        <v>0</v>
      </c>
    </row>
    <row r="80" spans="1:21" ht="1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(MA)'!$Y80</f>
        <v>0</v>
      </c>
      <c r="F80" s="90">
        <f>'Model aktualizovaný (MA)'!F80*'Model aktualizovaný (MA)'!$Y80</f>
        <v>0</v>
      </c>
      <c r="G80" s="90">
        <f>'Model aktualizovaný (MA)'!G80*'Model aktualizovaný (MA)'!$Y80</f>
        <v>0</v>
      </c>
      <c r="H80" s="90">
        <f>'Model aktualizovaný (MA)'!H80*'Model aktualizovaný (MA)'!$Y80</f>
        <v>0</v>
      </c>
      <c r="I80" s="90">
        <f>'Model aktualizovaný (MA)'!I80*'Model aktualizovaný (MA)'!$Y80</f>
        <v>0</v>
      </c>
      <c r="J80" s="90">
        <f>'Model aktualizovaný (MA)'!J80*'Model aktualizovaný (MA)'!$Y80</f>
        <v>0</v>
      </c>
      <c r="K80" s="90">
        <f>'Model aktualizovaný (MA)'!K80*'Model aktualizovaný (MA)'!$Y80</f>
        <v>0</v>
      </c>
      <c r="L80" s="90">
        <f>'Model aktualizovaný (MA)'!L80*'Model aktualizovaný (MA)'!$Y80</f>
        <v>0</v>
      </c>
      <c r="M80" s="90">
        <f>'Model aktualizovaný (MA)'!M80*'Model aktualizovaný (MA)'!$Y80</f>
        <v>0</v>
      </c>
      <c r="N80" s="90">
        <f>'Model aktualizovaný (MA)'!N80*'Model aktualizovaný (MA)'!$Y80</f>
        <v>0</v>
      </c>
      <c r="O80" s="90">
        <f>'Model aktualizovaný (MA)'!O80*'Model aktualizovaný (MA)'!$Y80</f>
        <v>0</v>
      </c>
      <c r="P80" s="90">
        <f>'Model aktualizovaný (MA)'!P80*'Model aktualizovaný (MA)'!$Y80</f>
        <v>0</v>
      </c>
      <c r="Q80" s="90">
        <f>'Model aktualizovaný (MA)'!Q80*'Model aktualizovaný (MA)'!$Y80</f>
        <v>0</v>
      </c>
      <c r="R80" s="90">
        <f>'Model aktualizovaný (MA)'!R80*'Model aktualizovaný (MA)'!$Y80</f>
        <v>0</v>
      </c>
      <c r="S80" s="90">
        <f>'Model aktualizovaný (MA)'!S80*'Model aktualizovaný (MA)'!$Y80</f>
        <v>0</v>
      </c>
      <c r="T80" s="92">
        <f t="shared" si="33"/>
        <v>0</v>
      </c>
      <c r="U80" s="105">
        <f t="shared" si="34"/>
        <v>0</v>
      </c>
    </row>
    <row r="81" spans="1:21" ht="1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(MA)'!$Y81</f>
        <v>0</v>
      </c>
      <c r="F81" s="90">
        <f>'Model aktualizovaný (MA)'!F81*'Model aktualizovaný (MA)'!$Y81</f>
        <v>0</v>
      </c>
      <c r="G81" s="90">
        <f>'Model aktualizovaný (MA)'!G81*'Model aktualizovaný (MA)'!$Y81</f>
        <v>0</v>
      </c>
      <c r="H81" s="90">
        <f>'Model aktualizovaný (MA)'!H81*'Model aktualizovaný (MA)'!$Y81</f>
        <v>0</v>
      </c>
      <c r="I81" s="90">
        <f>'Model aktualizovaný (MA)'!I81*'Model aktualizovaný (MA)'!$Y81</f>
        <v>0</v>
      </c>
      <c r="J81" s="90">
        <f>'Model aktualizovaný (MA)'!J81*'Model aktualizovaný (MA)'!$Y81</f>
        <v>0</v>
      </c>
      <c r="K81" s="90">
        <f>'Model aktualizovaný (MA)'!K81*'Model aktualizovaný (MA)'!$Y81</f>
        <v>0</v>
      </c>
      <c r="L81" s="90">
        <f>'Model aktualizovaný (MA)'!L81*'Model aktualizovaný (MA)'!$Y81</f>
        <v>0</v>
      </c>
      <c r="M81" s="90">
        <f>'Model aktualizovaný (MA)'!M81*'Model aktualizovaný (MA)'!$Y81</f>
        <v>0</v>
      </c>
      <c r="N81" s="90">
        <f>'Model aktualizovaný (MA)'!N81*'Model aktualizovaný (MA)'!$Y81</f>
        <v>0</v>
      </c>
      <c r="O81" s="90">
        <f>'Model aktualizovaný (MA)'!O81*'Model aktualizovaný (MA)'!$Y81</f>
        <v>0</v>
      </c>
      <c r="P81" s="90">
        <f>'Model aktualizovaný (MA)'!P81*'Model aktualizovaný (MA)'!$Y81</f>
        <v>0</v>
      </c>
      <c r="Q81" s="90">
        <f>'Model aktualizovaný (MA)'!Q81*'Model aktualizovaný (MA)'!$Y81</f>
        <v>0</v>
      </c>
      <c r="R81" s="90">
        <f>'Model aktualizovaný (MA)'!R81*'Model aktualizovaný (MA)'!$Y81</f>
        <v>0</v>
      </c>
      <c r="S81" s="90">
        <f>'Model aktualizovaný (MA)'!S81*'Model aktualizovaný (MA)'!$Y81</f>
        <v>0</v>
      </c>
      <c r="T81" s="92">
        <f t="shared" si="33"/>
        <v>0</v>
      </c>
      <c r="U81" s="105">
        <f t="shared" si="34"/>
        <v>0</v>
      </c>
    </row>
    <row r="82" spans="1:21" ht="1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(MA)'!$Y82</f>
        <v>0</v>
      </c>
      <c r="F82" s="90">
        <f>'Model aktualizovaný (MA)'!F82*'Model aktualizovaný (MA)'!$Y82</f>
        <v>0</v>
      </c>
      <c r="G82" s="90">
        <f>'Model aktualizovaný (MA)'!G82*'Model aktualizovaný (MA)'!$Y82</f>
        <v>0</v>
      </c>
      <c r="H82" s="90">
        <f>'Model aktualizovaný (MA)'!H82*'Model aktualizovaný (MA)'!$Y82</f>
        <v>0</v>
      </c>
      <c r="I82" s="90">
        <f>'Model aktualizovaný (MA)'!I82*'Model aktualizovaný (MA)'!$Y82</f>
        <v>0</v>
      </c>
      <c r="J82" s="90">
        <f>'Model aktualizovaný (MA)'!J82*'Model aktualizovaný (MA)'!$Y82</f>
        <v>0</v>
      </c>
      <c r="K82" s="90">
        <f>'Model aktualizovaný (MA)'!K82*'Model aktualizovaný (MA)'!$Y82</f>
        <v>0</v>
      </c>
      <c r="L82" s="90">
        <f>'Model aktualizovaný (MA)'!L82*'Model aktualizovaný (MA)'!$Y82</f>
        <v>0</v>
      </c>
      <c r="M82" s="90">
        <f>'Model aktualizovaný (MA)'!M82*'Model aktualizovaný (MA)'!$Y82</f>
        <v>0</v>
      </c>
      <c r="N82" s="90">
        <f>'Model aktualizovaný (MA)'!N82*'Model aktualizovaný (MA)'!$Y82</f>
        <v>0</v>
      </c>
      <c r="O82" s="90">
        <f>'Model aktualizovaný (MA)'!O82*'Model aktualizovaný (MA)'!$Y82</f>
        <v>0</v>
      </c>
      <c r="P82" s="90">
        <f>'Model aktualizovaný (MA)'!P82*'Model aktualizovaný (MA)'!$Y82</f>
        <v>0</v>
      </c>
      <c r="Q82" s="90">
        <f>'Model aktualizovaný (MA)'!Q82*'Model aktualizovaný (MA)'!$Y82</f>
        <v>0</v>
      </c>
      <c r="R82" s="90">
        <f>'Model aktualizovaný (MA)'!R82*'Model aktualizovaný (MA)'!$Y82</f>
        <v>0</v>
      </c>
      <c r="S82" s="90">
        <f>'Model aktualizovaný (MA)'!S82*'Model aktualizovaný (MA)'!$Y82</f>
        <v>0</v>
      </c>
      <c r="T82" s="92">
        <f t="shared" si="33"/>
        <v>0</v>
      </c>
      <c r="U82" s="105">
        <f t="shared" si="34"/>
        <v>0</v>
      </c>
    </row>
    <row r="83" spans="1:21" ht="15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(MA)'!$Y83</f>
        <v>0</v>
      </c>
      <c r="F83" s="90">
        <f>'Model aktualizovaný (MA)'!F83*'Model aktualizovaný (MA)'!$Y83</f>
        <v>0</v>
      </c>
      <c r="G83" s="90">
        <f>'Model aktualizovaný (MA)'!G83*'Model aktualizovaný (MA)'!$Y83</f>
        <v>0</v>
      </c>
      <c r="H83" s="90">
        <f>'Model aktualizovaný (MA)'!H83*'Model aktualizovaný (MA)'!$Y83</f>
        <v>0</v>
      </c>
      <c r="I83" s="90">
        <f>'Model aktualizovaný (MA)'!I83*'Model aktualizovaný (MA)'!$Y83</f>
        <v>0</v>
      </c>
      <c r="J83" s="90">
        <f>'Model aktualizovaný (MA)'!J83*'Model aktualizovaný (MA)'!$Y83</f>
        <v>0</v>
      </c>
      <c r="K83" s="90">
        <f>'Model aktualizovaný (MA)'!K83*'Model aktualizovaný (MA)'!$Y83</f>
        <v>0</v>
      </c>
      <c r="L83" s="90">
        <f>'Model aktualizovaný (MA)'!L83*'Model aktualizovaný (MA)'!$Y83</f>
        <v>0</v>
      </c>
      <c r="M83" s="90">
        <f>'Model aktualizovaný (MA)'!M83*'Model aktualizovaný (MA)'!$Y83</f>
        <v>0</v>
      </c>
      <c r="N83" s="90">
        <f>'Model aktualizovaný (MA)'!N83*'Model aktualizovaný (MA)'!$Y83</f>
        <v>0</v>
      </c>
      <c r="O83" s="90">
        <f>'Model aktualizovaný (MA)'!O83*'Model aktualizovaný (MA)'!$Y83</f>
        <v>0</v>
      </c>
      <c r="P83" s="90">
        <f>'Model aktualizovaný (MA)'!P83*'Model aktualizovaný (MA)'!$Y83</f>
        <v>0</v>
      </c>
      <c r="Q83" s="90">
        <f>'Model aktualizovaný (MA)'!Q83*'Model aktualizovaný (MA)'!$Y83</f>
        <v>0</v>
      </c>
      <c r="R83" s="90">
        <f>'Model aktualizovaný (MA)'!R83*'Model aktualizovaný (MA)'!$Y83</f>
        <v>0</v>
      </c>
      <c r="S83" s="90">
        <f>'Model aktualizovaný (MA)'!S83*'Model aktualizovaný (MA)'!$Y83</f>
        <v>0</v>
      </c>
      <c r="T83" s="92">
        <f t="shared" si="33"/>
        <v>0</v>
      </c>
      <c r="U83" s="105">
        <f t="shared" si="34"/>
        <v>0</v>
      </c>
    </row>
    <row r="84" spans="1:21" ht="1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(MA)'!$Y84</f>
        <v>0</v>
      </c>
      <c r="F84" s="90">
        <f>'Model aktualizovaný (MA)'!F84*'Model aktualizovaný (MA)'!$Y84</f>
        <v>0</v>
      </c>
      <c r="G84" s="90">
        <f>'Model aktualizovaný (MA)'!G84*'Model aktualizovaný (MA)'!$Y84</f>
        <v>0</v>
      </c>
      <c r="H84" s="90">
        <f>'Model aktualizovaný (MA)'!H84*'Model aktualizovaný (MA)'!$Y84</f>
        <v>0</v>
      </c>
      <c r="I84" s="90">
        <f>'Model aktualizovaný (MA)'!I84*'Model aktualizovaný (MA)'!$Y84</f>
        <v>0</v>
      </c>
      <c r="J84" s="90">
        <f>'Model aktualizovaný (MA)'!J84*'Model aktualizovaný (MA)'!$Y84</f>
        <v>0</v>
      </c>
      <c r="K84" s="90">
        <f>'Model aktualizovaný (MA)'!K84*'Model aktualizovaný (MA)'!$Y84</f>
        <v>0</v>
      </c>
      <c r="L84" s="90">
        <f>'Model aktualizovaný (MA)'!L84*'Model aktualizovaný (MA)'!$Y84</f>
        <v>0</v>
      </c>
      <c r="M84" s="90">
        <f>'Model aktualizovaný (MA)'!M84*'Model aktualizovaný (MA)'!$Y84</f>
        <v>0</v>
      </c>
      <c r="N84" s="90">
        <f>'Model aktualizovaný (MA)'!N84*'Model aktualizovaný (MA)'!$Y84</f>
        <v>0</v>
      </c>
      <c r="O84" s="90">
        <f>'Model aktualizovaný (MA)'!O84*'Model aktualizovaný (MA)'!$Y84</f>
        <v>0</v>
      </c>
      <c r="P84" s="90">
        <f>'Model aktualizovaný (MA)'!P84*'Model aktualizovaný (MA)'!$Y84</f>
        <v>0</v>
      </c>
      <c r="Q84" s="90">
        <f>'Model aktualizovaný (MA)'!Q84*'Model aktualizovaný (MA)'!$Y84</f>
        <v>0</v>
      </c>
      <c r="R84" s="90">
        <f>'Model aktualizovaný (MA)'!R84*'Model aktualizovaný (MA)'!$Y84</f>
        <v>0</v>
      </c>
      <c r="S84" s="90">
        <f>'Model aktualizovaný (MA)'!S84*'Model aktualizovaný (MA)'!$Y84</f>
        <v>0</v>
      </c>
      <c r="T84" s="92">
        <f t="shared" si="33"/>
        <v>0</v>
      </c>
      <c r="U84" s="105">
        <f t="shared" si="34"/>
        <v>0</v>
      </c>
    </row>
    <row r="85" spans="1:21" ht="1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(MA)'!$Y85</f>
        <v>0</v>
      </c>
      <c r="F85" s="90">
        <f>'Model aktualizovaný (MA)'!F85*'Model aktualizovaný (MA)'!$Y85</f>
        <v>0</v>
      </c>
      <c r="G85" s="90">
        <f>'Model aktualizovaný (MA)'!G85*'Model aktualizovaný (MA)'!$Y85</f>
        <v>0</v>
      </c>
      <c r="H85" s="90">
        <f>'Model aktualizovaný (MA)'!H85*'Model aktualizovaný (MA)'!$Y85</f>
        <v>0</v>
      </c>
      <c r="I85" s="90">
        <f>'Model aktualizovaný (MA)'!I85*'Model aktualizovaný (MA)'!$Y85</f>
        <v>0</v>
      </c>
      <c r="J85" s="90">
        <f>'Model aktualizovaný (MA)'!J85*'Model aktualizovaný (MA)'!$Y85</f>
        <v>0</v>
      </c>
      <c r="K85" s="90">
        <f>'Model aktualizovaný (MA)'!K85*'Model aktualizovaný (MA)'!$Y85</f>
        <v>0</v>
      </c>
      <c r="L85" s="90">
        <f>'Model aktualizovaný (MA)'!L85*'Model aktualizovaný (MA)'!$Y85</f>
        <v>0</v>
      </c>
      <c r="M85" s="90">
        <f>'Model aktualizovaný (MA)'!M85*'Model aktualizovaný (MA)'!$Y85</f>
        <v>0</v>
      </c>
      <c r="N85" s="90">
        <f>'Model aktualizovaný (MA)'!N85*'Model aktualizovaný (MA)'!$Y85</f>
        <v>0</v>
      </c>
      <c r="O85" s="90">
        <f>'Model aktualizovaný (MA)'!O85*'Model aktualizovaný (MA)'!$Y85</f>
        <v>0</v>
      </c>
      <c r="P85" s="90">
        <f>'Model aktualizovaný (MA)'!P85*'Model aktualizovaný (MA)'!$Y85</f>
        <v>0</v>
      </c>
      <c r="Q85" s="90">
        <f>'Model aktualizovaný (MA)'!Q85*'Model aktualizovaný (MA)'!$Y85</f>
        <v>0</v>
      </c>
      <c r="R85" s="90">
        <f>'Model aktualizovaný (MA)'!R85*'Model aktualizovaný (MA)'!$Y85</f>
        <v>0</v>
      </c>
      <c r="S85" s="90">
        <f>'Model aktualizovaný (MA)'!S85*'Model aktualizovaný (MA)'!$Y85</f>
        <v>0</v>
      </c>
      <c r="T85" s="92">
        <f t="shared" si="33"/>
        <v>0</v>
      </c>
      <c r="U85" s="105">
        <f t="shared" si="34"/>
        <v>0</v>
      </c>
    </row>
    <row r="86" spans="1:21" ht="1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(MA)'!$Y86</f>
        <v>0</v>
      </c>
      <c r="F86" s="90">
        <f>'Model aktualizovaný (MA)'!F86*'Model aktualizovaný (MA)'!$Y86</f>
        <v>0</v>
      </c>
      <c r="G86" s="90">
        <f>'Model aktualizovaný (MA)'!G86*'Model aktualizovaný (MA)'!$Y86</f>
        <v>0</v>
      </c>
      <c r="H86" s="90">
        <f>'Model aktualizovaný (MA)'!H86*'Model aktualizovaný (MA)'!$Y86</f>
        <v>0</v>
      </c>
      <c r="I86" s="90">
        <f>'Model aktualizovaný (MA)'!I86*'Model aktualizovaný (MA)'!$Y86</f>
        <v>0</v>
      </c>
      <c r="J86" s="90">
        <f>'Model aktualizovaný (MA)'!J86*'Model aktualizovaný (MA)'!$Y86</f>
        <v>0</v>
      </c>
      <c r="K86" s="90">
        <f>'Model aktualizovaný (MA)'!K86*'Model aktualizovaný (MA)'!$Y86</f>
        <v>0</v>
      </c>
      <c r="L86" s="90">
        <f>'Model aktualizovaný (MA)'!L86*'Model aktualizovaný (MA)'!$Y86</f>
        <v>0</v>
      </c>
      <c r="M86" s="90">
        <f>'Model aktualizovaný (MA)'!M86*'Model aktualizovaný (MA)'!$Y86</f>
        <v>0</v>
      </c>
      <c r="N86" s="90">
        <f>'Model aktualizovaný (MA)'!N86*'Model aktualizovaný (MA)'!$Y86</f>
        <v>0</v>
      </c>
      <c r="O86" s="90">
        <f>'Model aktualizovaný (MA)'!O86*'Model aktualizovaný (MA)'!$Y86</f>
        <v>0</v>
      </c>
      <c r="P86" s="90">
        <f>'Model aktualizovaný (MA)'!P86*'Model aktualizovaný (MA)'!$Y86</f>
        <v>0</v>
      </c>
      <c r="Q86" s="90">
        <f>'Model aktualizovaný (MA)'!Q86*'Model aktualizovaný (MA)'!$Y86</f>
        <v>0</v>
      </c>
      <c r="R86" s="90">
        <f>'Model aktualizovaný (MA)'!R86*'Model aktualizovaný (MA)'!$Y86</f>
        <v>0</v>
      </c>
      <c r="S86" s="90">
        <f>'Model aktualizovaný (MA)'!S86*'Model aktualizovaný (MA)'!$Y86</f>
        <v>0</v>
      </c>
      <c r="T86" s="92">
        <f t="shared" si="33"/>
        <v>0</v>
      </c>
      <c r="U86" s="105">
        <f t="shared" si="34"/>
        <v>0</v>
      </c>
    </row>
    <row r="87" spans="1:21" ht="1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(MA)'!$Y87</f>
        <v>0</v>
      </c>
      <c r="F87" s="90">
        <f>'Model aktualizovaný (MA)'!F87*'Model aktualizovaný (MA)'!$Y87</f>
        <v>0</v>
      </c>
      <c r="G87" s="90">
        <f>'Model aktualizovaný (MA)'!G87*'Model aktualizovaný (MA)'!$Y87</f>
        <v>0</v>
      </c>
      <c r="H87" s="90">
        <f>'Model aktualizovaný (MA)'!H87*'Model aktualizovaný (MA)'!$Y87</f>
        <v>0</v>
      </c>
      <c r="I87" s="90">
        <f>'Model aktualizovaný (MA)'!I87*'Model aktualizovaný (MA)'!$Y87</f>
        <v>0</v>
      </c>
      <c r="J87" s="90">
        <f>'Model aktualizovaný (MA)'!J87*'Model aktualizovaný (MA)'!$Y87</f>
        <v>0</v>
      </c>
      <c r="K87" s="90">
        <f>'Model aktualizovaný (MA)'!K87*'Model aktualizovaný (MA)'!$Y87</f>
        <v>0</v>
      </c>
      <c r="L87" s="90">
        <f>'Model aktualizovaný (MA)'!L87*'Model aktualizovaný (MA)'!$Y87</f>
        <v>0</v>
      </c>
      <c r="M87" s="90">
        <f>'Model aktualizovaný (MA)'!M87*'Model aktualizovaný (MA)'!$Y87</f>
        <v>0</v>
      </c>
      <c r="N87" s="90">
        <f>'Model aktualizovaný (MA)'!N87*'Model aktualizovaný (MA)'!$Y87</f>
        <v>0</v>
      </c>
      <c r="O87" s="90">
        <f>'Model aktualizovaný (MA)'!O87*'Model aktualizovaný (MA)'!$Y87</f>
        <v>0</v>
      </c>
      <c r="P87" s="90">
        <f>'Model aktualizovaný (MA)'!P87*'Model aktualizovaný (MA)'!$Y87</f>
        <v>0</v>
      </c>
      <c r="Q87" s="90">
        <f>'Model aktualizovaný (MA)'!Q87*'Model aktualizovaný (MA)'!$Y87</f>
        <v>0</v>
      </c>
      <c r="R87" s="90">
        <f>'Model aktualizovaný (MA)'!R87*'Model aktualizovaný (MA)'!$Y87</f>
        <v>0</v>
      </c>
      <c r="S87" s="90">
        <f>'Model aktualizovaný (MA)'!S87*'Model aktualizovaný (MA)'!$Y87</f>
        <v>0</v>
      </c>
      <c r="T87" s="92">
        <f t="shared" si="33"/>
        <v>0</v>
      </c>
      <c r="U87" s="105">
        <f t="shared" si="34"/>
        <v>0</v>
      </c>
    </row>
    <row r="88" spans="1:21" ht="15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(MA)'!$Y88</f>
        <v>0</v>
      </c>
      <c r="F88" s="90">
        <f>'Model aktualizovaný (MA)'!F88*'Model aktualizovaný (MA)'!$Y88</f>
        <v>0</v>
      </c>
      <c r="G88" s="90">
        <f>'Model aktualizovaný (MA)'!G88*'Model aktualizovaný (MA)'!$Y88</f>
        <v>0</v>
      </c>
      <c r="H88" s="90">
        <f>'Model aktualizovaný (MA)'!H88*'Model aktualizovaný (MA)'!$Y88</f>
        <v>0</v>
      </c>
      <c r="I88" s="90">
        <f>'Model aktualizovaný (MA)'!I88*'Model aktualizovaný (MA)'!$Y88</f>
        <v>0</v>
      </c>
      <c r="J88" s="90">
        <f>'Model aktualizovaný (MA)'!J88*'Model aktualizovaný (MA)'!$Y88</f>
        <v>0</v>
      </c>
      <c r="K88" s="90">
        <f>'Model aktualizovaný (MA)'!K88*'Model aktualizovaný (MA)'!$Y88</f>
        <v>0</v>
      </c>
      <c r="L88" s="90">
        <f>'Model aktualizovaný (MA)'!L88*'Model aktualizovaný (MA)'!$Y88</f>
        <v>0</v>
      </c>
      <c r="M88" s="90">
        <f>'Model aktualizovaný (MA)'!M88*'Model aktualizovaný (MA)'!$Y88</f>
        <v>0</v>
      </c>
      <c r="N88" s="90">
        <f>'Model aktualizovaný (MA)'!N88*'Model aktualizovaný (MA)'!$Y88</f>
        <v>0</v>
      </c>
      <c r="O88" s="90">
        <f>'Model aktualizovaný (MA)'!O88*'Model aktualizovaný (MA)'!$Y88</f>
        <v>0</v>
      </c>
      <c r="P88" s="90">
        <f>'Model aktualizovaný (MA)'!P88*'Model aktualizovaný (MA)'!$Y88</f>
        <v>0</v>
      </c>
      <c r="Q88" s="90">
        <f>'Model aktualizovaný (MA)'!Q88*'Model aktualizovaný (MA)'!$Y88</f>
        <v>0</v>
      </c>
      <c r="R88" s="90">
        <f>'Model aktualizovaný (MA)'!R88*'Model aktualizovaný (MA)'!$Y88</f>
        <v>0</v>
      </c>
      <c r="S88" s="90">
        <f>'Model aktualizovaný (MA)'!S88*'Model aktualizovaný (MA)'!$Y88</f>
        <v>0</v>
      </c>
      <c r="T88" s="92">
        <f t="shared" si="33"/>
        <v>0</v>
      </c>
      <c r="U88" s="105">
        <f t="shared" si="34"/>
        <v>0</v>
      </c>
    </row>
    <row r="89" spans="1:21" ht="15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(MA)'!$Y89</f>
        <v>0</v>
      </c>
      <c r="F89" s="90">
        <f>'Model aktualizovaný (MA)'!F89*'Model aktualizovaný (MA)'!$Y89</f>
        <v>0</v>
      </c>
      <c r="G89" s="90">
        <f>'Model aktualizovaný (MA)'!G89*'Model aktualizovaný (MA)'!$Y89</f>
        <v>0</v>
      </c>
      <c r="H89" s="90">
        <f>'Model aktualizovaný (MA)'!H89*'Model aktualizovaný (MA)'!$Y89</f>
        <v>0</v>
      </c>
      <c r="I89" s="90">
        <f>'Model aktualizovaný (MA)'!I89*'Model aktualizovaný (MA)'!$Y89</f>
        <v>0</v>
      </c>
      <c r="J89" s="90">
        <f>'Model aktualizovaný (MA)'!J89*'Model aktualizovaný (MA)'!$Y89</f>
        <v>0</v>
      </c>
      <c r="K89" s="90">
        <f>'Model aktualizovaný (MA)'!K89*'Model aktualizovaný (MA)'!$Y89</f>
        <v>0</v>
      </c>
      <c r="L89" s="90">
        <f>'Model aktualizovaný (MA)'!L89*'Model aktualizovaný (MA)'!$Y89</f>
        <v>0</v>
      </c>
      <c r="M89" s="90">
        <f>'Model aktualizovaný (MA)'!M89*'Model aktualizovaný (MA)'!$Y89</f>
        <v>0</v>
      </c>
      <c r="N89" s="90">
        <f>'Model aktualizovaný (MA)'!N89*'Model aktualizovaný (MA)'!$Y89</f>
        <v>0</v>
      </c>
      <c r="O89" s="90">
        <f>'Model aktualizovaný (MA)'!O89*'Model aktualizovaný (MA)'!$Y89</f>
        <v>0</v>
      </c>
      <c r="P89" s="90">
        <f>'Model aktualizovaný (MA)'!P89*'Model aktualizovaný (MA)'!$Y89</f>
        <v>0</v>
      </c>
      <c r="Q89" s="90">
        <f>'Model aktualizovaný (MA)'!Q89*'Model aktualizovaný (MA)'!$Y89</f>
        <v>0</v>
      </c>
      <c r="R89" s="90">
        <f>'Model aktualizovaný (MA)'!R89*'Model aktualizovaný (MA)'!$Y89</f>
        <v>0</v>
      </c>
      <c r="S89" s="90">
        <f>'Model aktualizovaný (MA)'!S89*'Model aktualizovaný (MA)'!$Y89</f>
        <v>0</v>
      </c>
      <c r="T89" s="92">
        <f t="shared" si="33"/>
        <v>0</v>
      </c>
      <c r="U89" s="105">
        <f t="shared" si="34"/>
        <v>0</v>
      </c>
    </row>
    <row r="90" spans="1:21" ht="15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(MA)'!$Y90</f>
        <v>0</v>
      </c>
      <c r="F90" s="90">
        <f>'Model aktualizovaný (MA)'!F90*'Model aktualizovaný (MA)'!$Y90</f>
        <v>0</v>
      </c>
      <c r="G90" s="90">
        <f>'Model aktualizovaný (MA)'!G90*'Model aktualizovaný (MA)'!$Y90</f>
        <v>0</v>
      </c>
      <c r="H90" s="90">
        <f>'Model aktualizovaný (MA)'!H90*'Model aktualizovaný (MA)'!$Y90</f>
        <v>0</v>
      </c>
      <c r="I90" s="90">
        <f>'Model aktualizovaný (MA)'!I90*'Model aktualizovaný (MA)'!$Y90</f>
        <v>0</v>
      </c>
      <c r="J90" s="90">
        <f>'Model aktualizovaný (MA)'!J90*'Model aktualizovaný (MA)'!$Y90</f>
        <v>0</v>
      </c>
      <c r="K90" s="90">
        <f>'Model aktualizovaný (MA)'!K90*'Model aktualizovaný (MA)'!$Y90</f>
        <v>0</v>
      </c>
      <c r="L90" s="90">
        <f>'Model aktualizovaný (MA)'!L90*'Model aktualizovaný (MA)'!$Y90</f>
        <v>0</v>
      </c>
      <c r="M90" s="90">
        <f>'Model aktualizovaný (MA)'!M90*'Model aktualizovaný (MA)'!$Y90</f>
        <v>0</v>
      </c>
      <c r="N90" s="90">
        <f>'Model aktualizovaný (MA)'!N90*'Model aktualizovaný (MA)'!$Y90</f>
        <v>0</v>
      </c>
      <c r="O90" s="90">
        <f>'Model aktualizovaný (MA)'!O90*'Model aktualizovaný (MA)'!$Y90</f>
        <v>0</v>
      </c>
      <c r="P90" s="90">
        <f>'Model aktualizovaný (MA)'!P90*'Model aktualizovaný (MA)'!$Y90</f>
        <v>0</v>
      </c>
      <c r="Q90" s="90">
        <f>'Model aktualizovaný (MA)'!Q90*'Model aktualizovaný (MA)'!$Y90</f>
        <v>0</v>
      </c>
      <c r="R90" s="90">
        <f>'Model aktualizovaný (MA)'!R90*'Model aktualizovaný (MA)'!$Y90</f>
        <v>0</v>
      </c>
      <c r="S90" s="90">
        <f>'Model aktualizovaný (MA)'!S90*'Model aktualizovaný (MA)'!$Y90</f>
        <v>0</v>
      </c>
      <c r="T90" s="92">
        <f t="shared" si="33"/>
        <v>0</v>
      </c>
      <c r="U90" s="105">
        <f t="shared" si="34"/>
        <v>0</v>
      </c>
    </row>
    <row r="91" spans="1:21" ht="15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(MA)'!$Y91</f>
        <v>0</v>
      </c>
      <c r="F91" s="90">
        <f>'Model aktualizovaný (MA)'!F91*'Model aktualizovaný (MA)'!$Y91</f>
        <v>0</v>
      </c>
      <c r="G91" s="90">
        <f>'Model aktualizovaný (MA)'!G91*'Model aktualizovaný (MA)'!$Y91</f>
        <v>0</v>
      </c>
      <c r="H91" s="90">
        <f>'Model aktualizovaný (MA)'!H91*'Model aktualizovaný (MA)'!$Y91</f>
        <v>0</v>
      </c>
      <c r="I91" s="90">
        <f>'Model aktualizovaný (MA)'!I91*'Model aktualizovaný (MA)'!$Y91</f>
        <v>0</v>
      </c>
      <c r="J91" s="90">
        <f>'Model aktualizovaný (MA)'!J91*'Model aktualizovaný (MA)'!$Y91</f>
        <v>0</v>
      </c>
      <c r="K91" s="90">
        <f>'Model aktualizovaný (MA)'!K91*'Model aktualizovaný (MA)'!$Y91</f>
        <v>0</v>
      </c>
      <c r="L91" s="90">
        <f>'Model aktualizovaný (MA)'!L91*'Model aktualizovaný (MA)'!$Y91</f>
        <v>0</v>
      </c>
      <c r="M91" s="90">
        <f>'Model aktualizovaný (MA)'!M91*'Model aktualizovaný (MA)'!$Y91</f>
        <v>0</v>
      </c>
      <c r="N91" s="90">
        <f>'Model aktualizovaný (MA)'!N91*'Model aktualizovaný (MA)'!$Y91</f>
        <v>0</v>
      </c>
      <c r="O91" s="90">
        <f>'Model aktualizovaný (MA)'!O91*'Model aktualizovaný (MA)'!$Y91</f>
        <v>0</v>
      </c>
      <c r="P91" s="90">
        <f>'Model aktualizovaný (MA)'!P91*'Model aktualizovaný (MA)'!$Y91</f>
        <v>0</v>
      </c>
      <c r="Q91" s="90">
        <f>'Model aktualizovaný (MA)'!Q91*'Model aktualizovaný (MA)'!$Y91</f>
        <v>0</v>
      </c>
      <c r="R91" s="90">
        <f>'Model aktualizovaný (MA)'!R91*'Model aktualizovaný (MA)'!$Y91</f>
        <v>0</v>
      </c>
      <c r="S91" s="90">
        <f>'Model aktualizovaný (MA)'!S91*'Model aktualizovaný (MA)'!$Y91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114</v>
      </c>
      <c r="C92" s="9"/>
      <c r="D92" s="164" t="s">
        <v>118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ht="1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166">
        <f t="shared" si="33"/>
        <v>15223995</v>
      </c>
      <c r="U93" s="167">
        <f>AVERAGE(E93:S93)</f>
        <v>1014933</v>
      </c>
    </row>
    <row r="94" spans="1:21" s="1" customFormat="1" ht="16.5" thickBot="1" x14ac:dyDescent="0.3">
      <c r="A94" s="8">
        <v>27</v>
      </c>
      <c r="B94" s="9" t="s">
        <v>116</v>
      </c>
      <c r="C94" s="9"/>
      <c r="D94" s="164" t="s">
        <v>119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4.45" customHeight="1" thickBot="1" x14ac:dyDescent="0.3"/>
    <row r="96" spans="1:21" ht="15" x14ac:dyDescent="0.25">
      <c r="A96" s="27" t="s">
        <v>113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(MA)'!$Y98</f>
        <v>0</v>
      </c>
      <c r="F98" s="83">
        <f>'Model aktualizovaný (MA)'!F98*'Model aktualizovaný (MA)'!$Y98</f>
        <v>0</v>
      </c>
      <c r="G98" s="83">
        <f>'Model aktualizovaný (MA)'!G98*'Model aktualizovaný (MA)'!$Y98</f>
        <v>0</v>
      </c>
      <c r="H98" s="83">
        <f>'Model aktualizovaný (MA)'!H98*'Model aktualizovaný (MA)'!$Y98</f>
        <v>0</v>
      </c>
      <c r="I98" s="83">
        <f>'Model aktualizovaný (MA)'!I98*'Model aktualizovaný (MA)'!$Y98</f>
        <v>0</v>
      </c>
      <c r="J98" s="83">
        <f>'Model aktualizovaný (MA)'!J98*'Model aktualizovaný (MA)'!$Y98</f>
        <v>0</v>
      </c>
      <c r="K98" s="83">
        <f>'Model aktualizovaný (MA)'!K98*'Model aktualizovaný (MA)'!$Y98</f>
        <v>0</v>
      </c>
      <c r="L98" s="83">
        <f>'Model aktualizovaný (MA)'!L98*'Model aktualizovaný (MA)'!$Y98</f>
        <v>0</v>
      </c>
      <c r="M98" s="83">
        <f>'Model aktualizovaný (MA)'!M98*'Model aktualizovaný (MA)'!$Y98</f>
        <v>0</v>
      </c>
      <c r="N98" s="83">
        <f>'Model aktualizovaný (MA)'!N98*'Model aktualizovaný (MA)'!$Y98</f>
        <v>0</v>
      </c>
      <c r="O98" s="83">
        <f>'Model aktualizovaný (MA)'!O98*'Model aktualizovaný (MA)'!$Y98</f>
        <v>0</v>
      </c>
      <c r="P98" s="83">
        <f>'Model aktualizovaný (MA)'!P98*'Model aktualizovaný (MA)'!$Y98</f>
        <v>0</v>
      </c>
      <c r="Q98" s="83">
        <f>'Model aktualizovaný (MA)'!Q98*'Model aktualizovaný (MA)'!$Y98</f>
        <v>0</v>
      </c>
      <c r="R98" s="83">
        <f>'Model aktualizovaný (MA)'!R98*'Model aktualizovaný (MA)'!$Y98</f>
        <v>0</v>
      </c>
      <c r="S98" s="83">
        <f>'Model aktualizovaný (MA)'!S98*'Model aktualizovaný (MA)'!$Y98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ht="15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(MA)'!$Y99</f>
        <v>0</v>
      </c>
      <c r="F99" s="90">
        <f>'Model aktualizovaný (MA)'!F99*'Model aktualizovaný (MA)'!$Y99</f>
        <v>0</v>
      </c>
      <c r="G99" s="90">
        <f>'Model aktualizovaný (MA)'!G99*'Model aktualizovaný (MA)'!$Y99</f>
        <v>0</v>
      </c>
      <c r="H99" s="90">
        <f>'Model aktualizovaný (MA)'!H99*'Model aktualizovaný (MA)'!$Y99</f>
        <v>0</v>
      </c>
      <c r="I99" s="90">
        <f>'Model aktualizovaný (MA)'!I99*'Model aktualizovaný (MA)'!$Y99</f>
        <v>0</v>
      </c>
      <c r="J99" s="90">
        <f>'Model aktualizovaný (MA)'!J99*'Model aktualizovaný (MA)'!$Y99</f>
        <v>0</v>
      </c>
      <c r="K99" s="90">
        <f>'Model aktualizovaný (MA)'!K99*'Model aktualizovaný (MA)'!$Y99</f>
        <v>0</v>
      </c>
      <c r="L99" s="90">
        <f>'Model aktualizovaný (MA)'!L99*'Model aktualizovaný (MA)'!$Y99</f>
        <v>0</v>
      </c>
      <c r="M99" s="90">
        <f>'Model aktualizovaný (MA)'!M99*'Model aktualizovaný (MA)'!$Y99</f>
        <v>0</v>
      </c>
      <c r="N99" s="90">
        <f>'Model aktualizovaný (MA)'!N99*'Model aktualizovaný (MA)'!$Y99</f>
        <v>0</v>
      </c>
      <c r="O99" s="90">
        <f>'Model aktualizovaný (MA)'!O99*'Model aktualizovaný (MA)'!$Y99</f>
        <v>0</v>
      </c>
      <c r="P99" s="90">
        <f>'Model aktualizovaný (MA)'!P99*'Model aktualizovaný (MA)'!$Y99</f>
        <v>0</v>
      </c>
      <c r="Q99" s="90">
        <f>'Model aktualizovaný (MA)'!Q99*'Model aktualizovaný (MA)'!$Y99</f>
        <v>0</v>
      </c>
      <c r="R99" s="90">
        <f>'Model aktualizovaný (MA)'!R99*'Model aktualizovaný (MA)'!$Y99</f>
        <v>0</v>
      </c>
      <c r="S99" s="90">
        <f>'Model aktualizovaný (MA)'!S99*'Model aktualizovaný (MA)'!$Y99</f>
        <v>0</v>
      </c>
      <c r="T99" s="92">
        <f t="shared" si="37"/>
        <v>0</v>
      </c>
      <c r="U99" s="105">
        <f t="shared" si="38"/>
        <v>0</v>
      </c>
    </row>
    <row r="100" spans="1:21" ht="1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(MA)'!$Y100</f>
        <v>0</v>
      </c>
      <c r="F100" s="90">
        <f>'Model aktualizovaný (MA)'!F100*'Model aktualizovaný (MA)'!$Y100</f>
        <v>0</v>
      </c>
      <c r="G100" s="90">
        <f>'Model aktualizovaný (MA)'!G100*'Model aktualizovaný (MA)'!$Y100</f>
        <v>0</v>
      </c>
      <c r="H100" s="90">
        <f>'Model aktualizovaný (MA)'!H100*'Model aktualizovaný (MA)'!$Y100</f>
        <v>0</v>
      </c>
      <c r="I100" s="90">
        <f>'Model aktualizovaný (MA)'!I100*'Model aktualizovaný (MA)'!$Y100</f>
        <v>0</v>
      </c>
      <c r="J100" s="90">
        <f>'Model aktualizovaný (MA)'!J100*'Model aktualizovaný (MA)'!$Y100</f>
        <v>0</v>
      </c>
      <c r="K100" s="90">
        <f>'Model aktualizovaný (MA)'!K100*'Model aktualizovaný (MA)'!$Y100</f>
        <v>0</v>
      </c>
      <c r="L100" s="90">
        <f>'Model aktualizovaný (MA)'!L100*'Model aktualizovaný (MA)'!$Y100</f>
        <v>0</v>
      </c>
      <c r="M100" s="90">
        <f>'Model aktualizovaný (MA)'!M100*'Model aktualizovaný (MA)'!$Y100</f>
        <v>0</v>
      </c>
      <c r="N100" s="90">
        <f>'Model aktualizovaný (MA)'!N100*'Model aktualizovaný (MA)'!$Y100</f>
        <v>0</v>
      </c>
      <c r="O100" s="90">
        <f>'Model aktualizovaný (MA)'!O100*'Model aktualizovaný (MA)'!$Y100</f>
        <v>0</v>
      </c>
      <c r="P100" s="90">
        <f>'Model aktualizovaný (MA)'!P100*'Model aktualizovaný (MA)'!$Y100</f>
        <v>0</v>
      </c>
      <c r="Q100" s="90">
        <f>'Model aktualizovaný (MA)'!Q100*'Model aktualizovaný (MA)'!$Y100</f>
        <v>0</v>
      </c>
      <c r="R100" s="90">
        <f>'Model aktualizovaný (MA)'!R100*'Model aktualizovaný (MA)'!$Y100</f>
        <v>0</v>
      </c>
      <c r="S100" s="90">
        <f>'Model aktualizovaný (MA)'!S100*'Model aktualizovaný (MA)'!$Y100</f>
        <v>0</v>
      </c>
      <c r="T100" s="92">
        <f t="shared" si="37"/>
        <v>0</v>
      </c>
      <c r="U100" s="105">
        <f t="shared" si="38"/>
        <v>0</v>
      </c>
    </row>
    <row r="101" spans="1:21" ht="1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(MA)'!$Y101</f>
        <v>0</v>
      </c>
      <c r="F101" s="90">
        <f>'Model aktualizovaný (MA)'!F101*'Model aktualizovaný (MA)'!$Y101</f>
        <v>0</v>
      </c>
      <c r="G101" s="90">
        <f>'Model aktualizovaný (MA)'!G101*'Model aktualizovaný (MA)'!$Y101</f>
        <v>0</v>
      </c>
      <c r="H101" s="90">
        <f>'Model aktualizovaný (MA)'!H101*'Model aktualizovaný (MA)'!$Y101</f>
        <v>0</v>
      </c>
      <c r="I101" s="90">
        <f>'Model aktualizovaný (MA)'!I101*'Model aktualizovaný (MA)'!$Y101</f>
        <v>0</v>
      </c>
      <c r="J101" s="90">
        <f>'Model aktualizovaný (MA)'!J101*'Model aktualizovaný (MA)'!$Y101</f>
        <v>0</v>
      </c>
      <c r="K101" s="90">
        <f>'Model aktualizovaný (MA)'!K101*'Model aktualizovaný (MA)'!$Y101</f>
        <v>0</v>
      </c>
      <c r="L101" s="90">
        <f>'Model aktualizovaný (MA)'!L101*'Model aktualizovaný (MA)'!$Y101</f>
        <v>0</v>
      </c>
      <c r="M101" s="90">
        <f>'Model aktualizovaný (MA)'!M101*'Model aktualizovaný (MA)'!$Y101</f>
        <v>0</v>
      </c>
      <c r="N101" s="90">
        <f>'Model aktualizovaný (MA)'!N101*'Model aktualizovaný (MA)'!$Y101</f>
        <v>0</v>
      </c>
      <c r="O101" s="90">
        <f>'Model aktualizovaný (MA)'!O101*'Model aktualizovaný (MA)'!$Y101</f>
        <v>0</v>
      </c>
      <c r="P101" s="90">
        <f>'Model aktualizovaný (MA)'!P101*'Model aktualizovaný (MA)'!$Y101</f>
        <v>0</v>
      </c>
      <c r="Q101" s="90">
        <f>'Model aktualizovaný (MA)'!Q101*'Model aktualizovaný (MA)'!$Y101</f>
        <v>0</v>
      </c>
      <c r="R101" s="90">
        <f>'Model aktualizovaný (MA)'!R101*'Model aktualizovaný (MA)'!$Y101</f>
        <v>0</v>
      </c>
      <c r="S101" s="90">
        <f>'Model aktualizovaný (MA)'!S101*'Model aktualizovaný (MA)'!$Y101</f>
        <v>0</v>
      </c>
      <c r="T101" s="92">
        <f t="shared" si="37"/>
        <v>0</v>
      </c>
      <c r="U101" s="105">
        <f t="shared" si="38"/>
        <v>0</v>
      </c>
    </row>
    <row r="102" spans="1:21" ht="1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(MA)'!$Y102</f>
        <v>0</v>
      </c>
      <c r="F102" s="90">
        <f>'Model aktualizovaný (MA)'!F102*'Model aktualizovaný (MA)'!$Y102</f>
        <v>0</v>
      </c>
      <c r="G102" s="90">
        <f>'Model aktualizovaný (MA)'!G102*'Model aktualizovaný (MA)'!$Y102</f>
        <v>0</v>
      </c>
      <c r="H102" s="90">
        <f>'Model aktualizovaný (MA)'!H102*'Model aktualizovaný (MA)'!$Y102</f>
        <v>0</v>
      </c>
      <c r="I102" s="90">
        <f>'Model aktualizovaný (MA)'!I102*'Model aktualizovaný (MA)'!$Y102</f>
        <v>0</v>
      </c>
      <c r="J102" s="90">
        <f>'Model aktualizovaný (MA)'!J102*'Model aktualizovaný (MA)'!$Y102</f>
        <v>0</v>
      </c>
      <c r="K102" s="90">
        <f>'Model aktualizovaný (MA)'!K102*'Model aktualizovaný (MA)'!$Y102</f>
        <v>0</v>
      </c>
      <c r="L102" s="90">
        <f>'Model aktualizovaný (MA)'!L102*'Model aktualizovaný (MA)'!$Y102</f>
        <v>0</v>
      </c>
      <c r="M102" s="90">
        <f>'Model aktualizovaný (MA)'!M102*'Model aktualizovaný (MA)'!$Y102</f>
        <v>0</v>
      </c>
      <c r="N102" s="90">
        <f>'Model aktualizovaný (MA)'!N102*'Model aktualizovaný (MA)'!$Y102</f>
        <v>0</v>
      </c>
      <c r="O102" s="90">
        <f>'Model aktualizovaný (MA)'!O102*'Model aktualizovaný (MA)'!$Y102</f>
        <v>0</v>
      </c>
      <c r="P102" s="90">
        <f>'Model aktualizovaný (MA)'!P102*'Model aktualizovaný (MA)'!$Y102</f>
        <v>0</v>
      </c>
      <c r="Q102" s="90">
        <f>'Model aktualizovaný (MA)'!Q102*'Model aktualizovaný (MA)'!$Y102</f>
        <v>0</v>
      </c>
      <c r="R102" s="90">
        <f>'Model aktualizovaný (MA)'!R102*'Model aktualizovaný (MA)'!$Y102</f>
        <v>0</v>
      </c>
      <c r="S102" s="90">
        <f>'Model aktualizovaný (MA)'!S102*'Model aktualizovaný (MA)'!$Y102</f>
        <v>0</v>
      </c>
      <c r="T102" s="92">
        <f t="shared" si="37"/>
        <v>0</v>
      </c>
      <c r="U102" s="105">
        <f t="shared" si="38"/>
        <v>0</v>
      </c>
    </row>
    <row r="103" spans="1:21" ht="1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9" t="str">
        <f>'Model výchozí (MV)'!D103</f>
        <v>Vozidla</v>
      </c>
      <c r="E103" s="90">
        <f>'Model aktualizovaný (MA)'!E103*'Model aktualizovaný (MA)'!$Y103</f>
        <v>0</v>
      </c>
      <c r="F103" s="90">
        <f>'Model aktualizovaný (MA)'!F103*'Model aktualizovaný (MA)'!$Y103</f>
        <v>0</v>
      </c>
      <c r="G103" s="90">
        <f>'Model aktualizovaný (MA)'!G103*'Model aktualizovaný (MA)'!$Y103</f>
        <v>0</v>
      </c>
      <c r="H103" s="90">
        <f>'Model aktualizovaný (MA)'!H103*'Model aktualizovaný (MA)'!$Y103</f>
        <v>0</v>
      </c>
      <c r="I103" s="90">
        <f>'Model aktualizovaný (MA)'!I103*'Model aktualizovaný (MA)'!$Y103</f>
        <v>0</v>
      </c>
      <c r="J103" s="90">
        <f>'Model aktualizovaný (MA)'!J103*'Model aktualizovaný (MA)'!$Y103</f>
        <v>0</v>
      </c>
      <c r="K103" s="90">
        <f>'Model aktualizovaný (MA)'!K103*'Model aktualizovaný (MA)'!$Y103</f>
        <v>0</v>
      </c>
      <c r="L103" s="90">
        <f>'Model aktualizovaný (MA)'!L103*'Model aktualizovaný (MA)'!$Y103</f>
        <v>0</v>
      </c>
      <c r="M103" s="90">
        <f>'Model aktualizovaný (MA)'!M103*'Model aktualizovaný (MA)'!$Y103</f>
        <v>0</v>
      </c>
      <c r="N103" s="90">
        <f>'Model aktualizovaný (MA)'!N103*'Model aktualizovaný (MA)'!$Y103</f>
        <v>0</v>
      </c>
      <c r="O103" s="90">
        <f>'Model aktualizovaný (MA)'!O103*'Model aktualizovaný (MA)'!$Y103</f>
        <v>0</v>
      </c>
      <c r="P103" s="90">
        <f>'Model aktualizovaný (MA)'!P103*'Model aktualizovaný (MA)'!$Y103</f>
        <v>0</v>
      </c>
      <c r="Q103" s="90">
        <f>'Model aktualizovaný (MA)'!Q103*'Model aktualizovaný (MA)'!$Y103</f>
        <v>0</v>
      </c>
      <c r="R103" s="90">
        <f>'Model aktualizovaný (MA)'!R103*'Model aktualizovaný (MA)'!$Y103</f>
        <v>0</v>
      </c>
      <c r="S103" s="90">
        <f>'Model aktualizovaný (MA)'!S103*'Model aktualizovaný (MA)'!$Y103</f>
        <v>0</v>
      </c>
      <c r="T103" s="92">
        <f t="shared" si="37"/>
        <v>0</v>
      </c>
      <c r="U103" s="105">
        <f t="shared" si="38"/>
        <v>0</v>
      </c>
    </row>
    <row r="104" spans="1:21" ht="15" x14ac:dyDescent="0.25">
      <c r="B104" s="6"/>
      <c r="C104" s="52" t="str">
        <f>'Model výchozí (MV)'!C104</f>
        <v>5.2</v>
      </c>
      <c r="D104" s="19" t="str">
        <f>'Model výchozí (MV)'!D104</f>
        <v>Ostatní</v>
      </c>
      <c r="E104" s="90">
        <f>'Model aktualizovaný (MA)'!E104*'Model aktualizovaný (MA)'!$Y104</f>
        <v>0</v>
      </c>
      <c r="F104" s="90">
        <f>'Model aktualizovaný (MA)'!F104*'Model aktualizovaný (MA)'!$Y104</f>
        <v>0</v>
      </c>
      <c r="G104" s="90">
        <f>'Model aktualizovaný (MA)'!G104*'Model aktualizovaný (MA)'!$Y104</f>
        <v>0</v>
      </c>
      <c r="H104" s="90">
        <f>'Model aktualizovaný (MA)'!H104*'Model aktualizovaný (MA)'!$Y104</f>
        <v>0</v>
      </c>
      <c r="I104" s="90">
        <f>'Model aktualizovaný (MA)'!I104*'Model aktualizovaný (MA)'!$Y104</f>
        <v>0</v>
      </c>
      <c r="J104" s="90">
        <f>'Model aktualizovaný (MA)'!J104*'Model aktualizovaný (MA)'!$Y104</f>
        <v>0</v>
      </c>
      <c r="K104" s="90">
        <f>'Model aktualizovaný (MA)'!K104*'Model aktualizovaný (MA)'!$Y104</f>
        <v>0</v>
      </c>
      <c r="L104" s="90">
        <f>'Model aktualizovaný (MA)'!L104*'Model aktualizovaný (MA)'!$Y104</f>
        <v>0</v>
      </c>
      <c r="M104" s="90">
        <f>'Model aktualizovaný (MA)'!M104*'Model aktualizovaný (MA)'!$Y104</f>
        <v>0</v>
      </c>
      <c r="N104" s="90">
        <f>'Model aktualizovaný (MA)'!N104*'Model aktualizovaný (MA)'!$Y104</f>
        <v>0</v>
      </c>
      <c r="O104" s="90">
        <f>'Model aktualizovaný (MA)'!O104*'Model aktualizovaný (MA)'!$Y104</f>
        <v>0</v>
      </c>
      <c r="P104" s="90">
        <f>'Model aktualizovaný (MA)'!P104*'Model aktualizovaný (MA)'!$Y104</f>
        <v>0</v>
      </c>
      <c r="Q104" s="90">
        <f>'Model aktualizovaný (MA)'!Q104*'Model aktualizovaný (MA)'!$Y104</f>
        <v>0</v>
      </c>
      <c r="R104" s="90">
        <f>'Model aktualizovaný (MA)'!R104*'Model aktualizovaný (MA)'!$Y104</f>
        <v>0</v>
      </c>
      <c r="S104" s="90">
        <f>'Model aktualizovaný (MA)'!S104*'Model aktualizovaný (MA)'!$Y104</f>
        <v>0</v>
      </c>
      <c r="T104" s="92">
        <f t="shared" si="37"/>
        <v>0</v>
      </c>
      <c r="U104" s="105">
        <f t="shared" si="38"/>
        <v>0</v>
      </c>
    </row>
    <row r="105" spans="1:21" ht="1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(MA)'!$Y105</f>
        <v>0</v>
      </c>
      <c r="F105" s="90">
        <f>'Model aktualizovaný (MA)'!F105*'Model aktualizovaný (MA)'!$Y105</f>
        <v>0</v>
      </c>
      <c r="G105" s="90">
        <f>'Model aktualizovaný (MA)'!G105*'Model aktualizovaný (MA)'!$Y105</f>
        <v>0</v>
      </c>
      <c r="H105" s="90">
        <f>'Model aktualizovaný (MA)'!H105*'Model aktualizovaný (MA)'!$Y105</f>
        <v>0</v>
      </c>
      <c r="I105" s="90">
        <f>'Model aktualizovaný (MA)'!I105*'Model aktualizovaný (MA)'!$Y105</f>
        <v>0</v>
      </c>
      <c r="J105" s="90">
        <f>'Model aktualizovaný (MA)'!J105*'Model aktualizovaný (MA)'!$Y105</f>
        <v>0</v>
      </c>
      <c r="K105" s="90">
        <f>'Model aktualizovaný (MA)'!K105*'Model aktualizovaný (MA)'!$Y105</f>
        <v>0</v>
      </c>
      <c r="L105" s="90">
        <f>'Model aktualizovaný (MA)'!L105*'Model aktualizovaný (MA)'!$Y105</f>
        <v>0</v>
      </c>
      <c r="M105" s="90">
        <f>'Model aktualizovaný (MA)'!M105*'Model aktualizovaný (MA)'!$Y105</f>
        <v>0</v>
      </c>
      <c r="N105" s="90">
        <f>'Model aktualizovaný (MA)'!N105*'Model aktualizovaný (MA)'!$Y105</f>
        <v>0</v>
      </c>
      <c r="O105" s="90">
        <f>'Model aktualizovaný (MA)'!O105*'Model aktualizovaný (MA)'!$Y105</f>
        <v>0</v>
      </c>
      <c r="P105" s="90">
        <f>'Model aktualizovaný (MA)'!P105*'Model aktualizovaný (MA)'!$Y105</f>
        <v>0</v>
      </c>
      <c r="Q105" s="90">
        <f>'Model aktualizovaný (MA)'!Q105*'Model aktualizovaný (MA)'!$Y105</f>
        <v>0</v>
      </c>
      <c r="R105" s="90">
        <f>'Model aktualizovaný (MA)'!R105*'Model aktualizovaný (MA)'!$Y105</f>
        <v>0</v>
      </c>
      <c r="S105" s="90">
        <f>'Model aktualizovaný (MA)'!S105*'Model aktualizovaný (MA)'!$Y105</f>
        <v>0</v>
      </c>
      <c r="T105" s="92">
        <f t="shared" si="37"/>
        <v>0</v>
      </c>
      <c r="U105" s="105">
        <f t="shared" si="38"/>
        <v>0</v>
      </c>
    </row>
    <row r="106" spans="1:21" ht="1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(MA)'!$Y106</f>
        <v>0</v>
      </c>
      <c r="F106" s="90">
        <f>'Model aktualizovaný (MA)'!F106*'Model aktualizovaný (MA)'!$Y106</f>
        <v>0</v>
      </c>
      <c r="G106" s="90">
        <f>'Model aktualizovaný (MA)'!G106*'Model aktualizovaný (MA)'!$Y106</f>
        <v>0</v>
      </c>
      <c r="H106" s="90">
        <f>'Model aktualizovaný (MA)'!H106*'Model aktualizovaný (MA)'!$Y106</f>
        <v>0</v>
      </c>
      <c r="I106" s="90">
        <f>'Model aktualizovaný (MA)'!I106*'Model aktualizovaný (MA)'!$Y106</f>
        <v>0</v>
      </c>
      <c r="J106" s="90">
        <f>'Model aktualizovaný (MA)'!J106*'Model aktualizovaný (MA)'!$Y106</f>
        <v>0</v>
      </c>
      <c r="K106" s="90">
        <f>'Model aktualizovaný (MA)'!K106*'Model aktualizovaný (MA)'!$Y106</f>
        <v>0</v>
      </c>
      <c r="L106" s="90">
        <f>'Model aktualizovaný (MA)'!L106*'Model aktualizovaný (MA)'!$Y106</f>
        <v>0</v>
      </c>
      <c r="M106" s="90">
        <f>'Model aktualizovaný (MA)'!M106*'Model aktualizovaný (MA)'!$Y106</f>
        <v>0</v>
      </c>
      <c r="N106" s="90">
        <f>'Model aktualizovaný (MA)'!N106*'Model aktualizovaný (MA)'!$Y106</f>
        <v>0</v>
      </c>
      <c r="O106" s="90">
        <f>'Model aktualizovaný (MA)'!O106*'Model aktualizovaný (MA)'!$Y106</f>
        <v>0</v>
      </c>
      <c r="P106" s="90">
        <f>'Model aktualizovaný (MA)'!P106*'Model aktualizovaný (MA)'!$Y106</f>
        <v>0</v>
      </c>
      <c r="Q106" s="90">
        <f>'Model aktualizovaný (MA)'!Q106*'Model aktualizovaný (MA)'!$Y106</f>
        <v>0</v>
      </c>
      <c r="R106" s="90">
        <f>'Model aktualizovaný (MA)'!R106*'Model aktualizovaný (MA)'!$Y106</f>
        <v>0</v>
      </c>
      <c r="S106" s="90">
        <f>'Model aktualizovaný (MA)'!S106*'Model aktualizovaný (MA)'!$Y106</f>
        <v>0</v>
      </c>
      <c r="T106" s="92">
        <f t="shared" si="37"/>
        <v>0</v>
      </c>
      <c r="U106" s="105">
        <f t="shared" si="38"/>
        <v>0</v>
      </c>
    </row>
    <row r="107" spans="1:21" ht="1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(MA)'!$Y107</f>
        <v>0</v>
      </c>
      <c r="F107" s="90">
        <f>'Model aktualizovaný (MA)'!F107*'Model aktualizovaný (MA)'!$Y107</f>
        <v>0</v>
      </c>
      <c r="G107" s="90">
        <f>'Model aktualizovaný (MA)'!G107*'Model aktualizovaný (MA)'!$Y107</f>
        <v>0</v>
      </c>
      <c r="H107" s="90">
        <f>'Model aktualizovaný (MA)'!H107*'Model aktualizovaný (MA)'!$Y107</f>
        <v>0</v>
      </c>
      <c r="I107" s="90">
        <f>'Model aktualizovaný (MA)'!I107*'Model aktualizovaný (MA)'!$Y107</f>
        <v>0</v>
      </c>
      <c r="J107" s="90">
        <f>'Model aktualizovaný (MA)'!J107*'Model aktualizovaný (MA)'!$Y107</f>
        <v>0</v>
      </c>
      <c r="K107" s="90">
        <f>'Model aktualizovaný (MA)'!K107*'Model aktualizovaný (MA)'!$Y107</f>
        <v>0</v>
      </c>
      <c r="L107" s="90">
        <f>'Model aktualizovaný (MA)'!L107*'Model aktualizovaný (MA)'!$Y107</f>
        <v>0</v>
      </c>
      <c r="M107" s="90">
        <f>'Model aktualizovaný (MA)'!M107*'Model aktualizovaný (MA)'!$Y107</f>
        <v>0</v>
      </c>
      <c r="N107" s="90">
        <f>'Model aktualizovaný (MA)'!N107*'Model aktualizovaný (MA)'!$Y107</f>
        <v>0</v>
      </c>
      <c r="O107" s="90">
        <f>'Model aktualizovaný (MA)'!O107*'Model aktualizovaný (MA)'!$Y107</f>
        <v>0</v>
      </c>
      <c r="P107" s="90">
        <f>'Model aktualizovaný (MA)'!P107*'Model aktualizovaný (MA)'!$Y107</f>
        <v>0</v>
      </c>
      <c r="Q107" s="90">
        <f>'Model aktualizovaný (MA)'!Q107*'Model aktualizovaný (MA)'!$Y107</f>
        <v>0</v>
      </c>
      <c r="R107" s="90">
        <f>'Model aktualizovaný (MA)'!R107*'Model aktualizovaný (MA)'!$Y107</f>
        <v>0</v>
      </c>
      <c r="S107" s="90">
        <f>'Model aktualizovaný (MA)'!S107*'Model aktualizovaný (MA)'!$Y107</f>
        <v>0</v>
      </c>
      <c r="T107" s="92">
        <f t="shared" si="37"/>
        <v>0</v>
      </c>
      <c r="U107" s="105">
        <f t="shared" si="38"/>
        <v>0</v>
      </c>
    </row>
    <row r="108" spans="1:21" ht="1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(MA)'!$Y108</f>
        <v>0</v>
      </c>
      <c r="F108" s="90">
        <f>'Model aktualizovaný (MA)'!F108*'Model aktualizovaný (MA)'!$Y108</f>
        <v>0</v>
      </c>
      <c r="G108" s="90">
        <f>'Model aktualizovaný (MA)'!G108*'Model aktualizovaný (MA)'!$Y108</f>
        <v>0</v>
      </c>
      <c r="H108" s="90">
        <f>'Model aktualizovaný (MA)'!H108*'Model aktualizovaný (MA)'!$Y108</f>
        <v>0</v>
      </c>
      <c r="I108" s="90">
        <f>'Model aktualizovaný (MA)'!I108*'Model aktualizovaný (MA)'!$Y108</f>
        <v>0</v>
      </c>
      <c r="J108" s="90">
        <f>'Model aktualizovaný (MA)'!J108*'Model aktualizovaný (MA)'!$Y108</f>
        <v>0</v>
      </c>
      <c r="K108" s="90">
        <f>'Model aktualizovaný (MA)'!K108*'Model aktualizovaný (MA)'!$Y108</f>
        <v>0</v>
      </c>
      <c r="L108" s="90">
        <f>'Model aktualizovaný (MA)'!L108*'Model aktualizovaný (MA)'!$Y108</f>
        <v>0</v>
      </c>
      <c r="M108" s="90">
        <f>'Model aktualizovaný (MA)'!M108*'Model aktualizovaný (MA)'!$Y108</f>
        <v>0</v>
      </c>
      <c r="N108" s="90">
        <f>'Model aktualizovaný (MA)'!N108*'Model aktualizovaný (MA)'!$Y108</f>
        <v>0</v>
      </c>
      <c r="O108" s="90">
        <f>'Model aktualizovaný (MA)'!O108*'Model aktualizovaný (MA)'!$Y108</f>
        <v>0</v>
      </c>
      <c r="P108" s="90">
        <f>'Model aktualizovaný (MA)'!P108*'Model aktualizovaný (MA)'!$Y108</f>
        <v>0</v>
      </c>
      <c r="Q108" s="90">
        <f>'Model aktualizovaný (MA)'!Q108*'Model aktualizovaný (MA)'!$Y108</f>
        <v>0</v>
      </c>
      <c r="R108" s="90">
        <f>'Model aktualizovaný (MA)'!R108*'Model aktualizovaný (MA)'!$Y108</f>
        <v>0</v>
      </c>
      <c r="S108" s="90">
        <f>'Model aktualizovaný (MA)'!S108*'Model aktualizovaný (MA)'!$Y108</f>
        <v>0</v>
      </c>
      <c r="T108" s="92">
        <f t="shared" si="37"/>
        <v>0</v>
      </c>
      <c r="U108" s="105">
        <f t="shared" si="38"/>
        <v>0</v>
      </c>
    </row>
    <row r="109" spans="1:21" ht="1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(MA)'!$Y109</f>
        <v>0</v>
      </c>
      <c r="F109" s="90">
        <f>'Model aktualizovaný (MA)'!F109*'Model aktualizovaný (MA)'!$Y109</f>
        <v>0</v>
      </c>
      <c r="G109" s="90">
        <f>'Model aktualizovaný (MA)'!G109*'Model aktualizovaný (MA)'!$Y109</f>
        <v>0</v>
      </c>
      <c r="H109" s="90">
        <f>'Model aktualizovaný (MA)'!H109*'Model aktualizovaný (MA)'!$Y109</f>
        <v>0</v>
      </c>
      <c r="I109" s="90">
        <f>'Model aktualizovaný (MA)'!I109*'Model aktualizovaný (MA)'!$Y109</f>
        <v>0</v>
      </c>
      <c r="J109" s="90">
        <f>'Model aktualizovaný (MA)'!J109*'Model aktualizovaný (MA)'!$Y109</f>
        <v>0</v>
      </c>
      <c r="K109" s="90">
        <f>'Model aktualizovaný (MA)'!K109*'Model aktualizovaný (MA)'!$Y109</f>
        <v>0</v>
      </c>
      <c r="L109" s="90">
        <f>'Model aktualizovaný (MA)'!L109*'Model aktualizovaný (MA)'!$Y109</f>
        <v>0</v>
      </c>
      <c r="M109" s="90">
        <f>'Model aktualizovaný (MA)'!M109*'Model aktualizovaný (MA)'!$Y109</f>
        <v>0</v>
      </c>
      <c r="N109" s="90">
        <f>'Model aktualizovaný (MA)'!N109*'Model aktualizovaný (MA)'!$Y109</f>
        <v>0</v>
      </c>
      <c r="O109" s="90">
        <f>'Model aktualizovaný (MA)'!O109*'Model aktualizovaný (MA)'!$Y109</f>
        <v>0</v>
      </c>
      <c r="P109" s="90">
        <f>'Model aktualizovaný (MA)'!P109*'Model aktualizovaný (MA)'!$Y109</f>
        <v>0</v>
      </c>
      <c r="Q109" s="90">
        <f>'Model aktualizovaný (MA)'!Q109*'Model aktualizovaný (MA)'!$Y109</f>
        <v>0</v>
      </c>
      <c r="R109" s="90">
        <f>'Model aktualizovaný (MA)'!R109*'Model aktualizovaný (MA)'!$Y109</f>
        <v>0</v>
      </c>
      <c r="S109" s="90">
        <f>'Model aktualizovaný (MA)'!S109*'Model aktualizovaný (MA)'!$Y109</f>
        <v>0</v>
      </c>
      <c r="T109" s="92">
        <f t="shared" si="37"/>
        <v>0</v>
      </c>
      <c r="U109" s="105">
        <f t="shared" si="38"/>
        <v>0</v>
      </c>
    </row>
    <row r="110" spans="1:21" ht="1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(MA)'!$Y110</f>
        <v>0</v>
      </c>
      <c r="F110" s="90">
        <f>'Model aktualizovaný (MA)'!F110*'Model aktualizovaný (MA)'!$Y110</f>
        <v>0</v>
      </c>
      <c r="G110" s="90">
        <f>'Model aktualizovaný (MA)'!G110*'Model aktualizovaný (MA)'!$Y110</f>
        <v>0</v>
      </c>
      <c r="H110" s="90">
        <f>'Model aktualizovaný (MA)'!H110*'Model aktualizovaný (MA)'!$Y110</f>
        <v>0</v>
      </c>
      <c r="I110" s="90">
        <f>'Model aktualizovaný (MA)'!I110*'Model aktualizovaný (MA)'!$Y110</f>
        <v>0</v>
      </c>
      <c r="J110" s="90">
        <f>'Model aktualizovaný (MA)'!J110*'Model aktualizovaný (MA)'!$Y110</f>
        <v>0</v>
      </c>
      <c r="K110" s="90">
        <f>'Model aktualizovaný (MA)'!K110*'Model aktualizovaný (MA)'!$Y110</f>
        <v>0</v>
      </c>
      <c r="L110" s="90">
        <f>'Model aktualizovaný (MA)'!L110*'Model aktualizovaný (MA)'!$Y110</f>
        <v>0</v>
      </c>
      <c r="M110" s="90">
        <f>'Model aktualizovaný (MA)'!M110*'Model aktualizovaný (MA)'!$Y110</f>
        <v>0</v>
      </c>
      <c r="N110" s="90">
        <f>'Model aktualizovaný (MA)'!N110*'Model aktualizovaný (MA)'!$Y110</f>
        <v>0</v>
      </c>
      <c r="O110" s="90">
        <f>'Model aktualizovaný (MA)'!O110*'Model aktualizovaný (MA)'!$Y110</f>
        <v>0</v>
      </c>
      <c r="P110" s="90">
        <f>'Model aktualizovaný (MA)'!P110*'Model aktualizovaný (MA)'!$Y110</f>
        <v>0</v>
      </c>
      <c r="Q110" s="90">
        <f>'Model aktualizovaný (MA)'!Q110*'Model aktualizovaný (MA)'!$Y110</f>
        <v>0</v>
      </c>
      <c r="R110" s="90">
        <f>'Model aktualizovaný (MA)'!R110*'Model aktualizovaný (MA)'!$Y110</f>
        <v>0</v>
      </c>
      <c r="S110" s="90">
        <f>'Model aktualizovaný (MA)'!S110*'Model aktualizovaný (MA)'!$Y110</f>
        <v>0</v>
      </c>
      <c r="T110" s="92">
        <f t="shared" si="37"/>
        <v>0</v>
      </c>
      <c r="U110" s="105">
        <f t="shared" si="38"/>
        <v>0</v>
      </c>
    </row>
    <row r="111" spans="1:21" ht="1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(MA)'!$Y111</f>
        <v>0</v>
      </c>
      <c r="F111" s="90">
        <f>'Model aktualizovaný (MA)'!F111*'Model aktualizovaný (MA)'!$Y111</f>
        <v>0</v>
      </c>
      <c r="G111" s="90">
        <f>'Model aktualizovaný (MA)'!G111*'Model aktualizovaný (MA)'!$Y111</f>
        <v>0</v>
      </c>
      <c r="H111" s="90">
        <f>'Model aktualizovaný (MA)'!H111*'Model aktualizovaný (MA)'!$Y111</f>
        <v>0</v>
      </c>
      <c r="I111" s="90">
        <f>'Model aktualizovaný (MA)'!I111*'Model aktualizovaný (MA)'!$Y111</f>
        <v>0</v>
      </c>
      <c r="J111" s="90">
        <f>'Model aktualizovaný (MA)'!J111*'Model aktualizovaný (MA)'!$Y111</f>
        <v>0</v>
      </c>
      <c r="K111" s="90">
        <f>'Model aktualizovaný (MA)'!K111*'Model aktualizovaný (MA)'!$Y111</f>
        <v>0</v>
      </c>
      <c r="L111" s="90">
        <f>'Model aktualizovaný (MA)'!L111*'Model aktualizovaný (MA)'!$Y111</f>
        <v>0</v>
      </c>
      <c r="M111" s="90">
        <f>'Model aktualizovaný (MA)'!M111*'Model aktualizovaný (MA)'!$Y111</f>
        <v>0</v>
      </c>
      <c r="N111" s="90">
        <f>'Model aktualizovaný (MA)'!N111*'Model aktualizovaný (MA)'!$Y111</f>
        <v>0</v>
      </c>
      <c r="O111" s="90">
        <f>'Model aktualizovaný (MA)'!O111*'Model aktualizovaný (MA)'!$Y111</f>
        <v>0</v>
      </c>
      <c r="P111" s="90">
        <f>'Model aktualizovaný (MA)'!P111*'Model aktualizovaný (MA)'!$Y111</f>
        <v>0</v>
      </c>
      <c r="Q111" s="90">
        <f>'Model aktualizovaný (MA)'!Q111*'Model aktualizovaný (MA)'!$Y111</f>
        <v>0</v>
      </c>
      <c r="R111" s="90">
        <f>'Model aktualizovaný (MA)'!R111*'Model aktualizovaný (MA)'!$Y111</f>
        <v>0</v>
      </c>
      <c r="S111" s="90">
        <f>'Model aktualizovaný (MA)'!S111*'Model aktualizovaný (MA)'!$Y111</f>
        <v>0</v>
      </c>
      <c r="T111" s="92">
        <f t="shared" si="37"/>
        <v>0</v>
      </c>
      <c r="U111" s="105">
        <f t="shared" si="38"/>
        <v>0</v>
      </c>
    </row>
    <row r="112" spans="1:21" ht="1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(MA)'!$Y112</f>
        <v>0</v>
      </c>
      <c r="F112" s="90">
        <f>'Model aktualizovaný (MA)'!F112*'Model aktualizovaný (MA)'!$Y112</f>
        <v>0</v>
      </c>
      <c r="G112" s="90">
        <f>'Model aktualizovaný (MA)'!G112*'Model aktualizovaný (MA)'!$Y112</f>
        <v>0</v>
      </c>
      <c r="H112" s="90">
        <f>'Model aktualizovaný (MA)'!H112*'Model aktualizovaný (MA)'!$Y112</f>
        <v>0</v>
      </c>
      <c r="I112" s="90">
        <f>'Model aktualizovaný (MA)'!I112*'Model aktualizovaný (MA)'!$Y112</f>
        <v>0</v>
      </c>
      <c r="J112" s="90">
        <f>'Model aktualizovaný (MA)'!J112*'Model aktualizovaný (MA)'!$Y112</f>
        <v>0</v>
      </c>
      <c r="K112" s="90">
        <f>'Model aktualizovaný (MA)'!K112*'Model aktualizovaný (MA)'!$Y112</f>
        <v>0</v>
      </c>
      <c r="L112" s="90">
        <f>'Model aktualizovaný (MA)'!L112*'Model aktualizovaný (MA)'!$Y112</f>
        <v>0</v>
      </c>
      <c r="M112" s="90">
        <f>'Model aktualizovaný (MA)'!M112*'Model aktualizovaný (MA)'!$Y112</f>
        <v>0</v>
      </c>
      <c r="N112" s="90">
        <f>'Model aktualizovaný (MA)'!N112*'Model aktualizovaný (MA)'!$Y112</f>
        <v>0</v>
      </c>
      <c r="O112" s="90">
        <f>'Model aktualizovaný (MA)'!O112*'Model aktualizovaný (MA)'!$Y112</f>
        <v>0</v>
      </c>
      <c r="P112" s="90">
        <f>'Model aktualizovaný (MA)'!P112*'Model aktualizovaný (MA)'!$Y112</f>
        <v>0</v>
      </c>
      <c r="Q112" s="90">
        <f>'Model aktualizovaný (MA)'!Q112*'Model aktualizovaný (MA)'!$Y112</f>
        <v>0</v>
      </c>
      <c r="R112" s="90">
        <f>'Model aktualizovaný (MA)'!R112*'Model aktualizovaný (MA)'!$Y112</f>
        <v>0</v>
      </c>
      <c r="S112" s="90">
        <f>'Model aktualizovaný (MA)'!S112*'Model aktualizovaný (MA)'!$Y112</f>
        <v>0</v>
      </c>
      <c r="T112" s="92">
        <f t="shared" si="37"/>
        <v>0</v>
      </c>
      <c r="U112" s="105">
        <f t="shared" si="38"/>
        <v>0</v>
      </c>
    </row>
    <row r="113" spans="1:21" ht="1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(MA)'!$Y113</f>
        <v>0</v>
      </c>
      <c r="F113" s="90">
        <f>'Model aktualizovaný (MA)'!F113*'Model aktualizovaný (MA)'!$Y113</f>
        <v>0</v>
      </c>
      <c r="G113" s="90">
        <f>'Model aktualizovaný (MA)'!G113*'Model aktualizovaný (MA)'!$Y113</f>
        <v>0</v>
      </c>
      <c r="H113" s="90">
        <f>'Model aktualizovaný (MA)'!H113*'Model aktualizovaný (MA)'!$Y113</f>
        <v>0</v>
      </c>
      <c r="I113" s="90">
        <f>'Model aktualizovaný (MA)'!I113*'Model aktualizovaný (MA)'!$Y113</f>
        <v>0</v>
      </c>
      <c r="J113" s="90">
        <f>'Model aktualizovaný (MA)'!J113*'Model aktualizovaný (MA)'!$Y113</f>
        <v>0</v>
      </c>
      <c r="K113" s="90">
        <f>'Model aktualizovaný (MA)'!K113*'Model aktualizovaný (MA)'!$Y113</f>
        <v>0</v>
      </c>
      <c r="L113" s="90">
        <f>'Model aktualizovaný (MA)'!L113*'Model aktualizovaný (MA)'!$Y113</f>
        <v>0</v>
      </c>
      <c r="M113" s="90">
        <f>'Model aktualizovaný (MA)'!M113*'Model aktualizovaný (MA)'!$Y113</f>
        <v>0</v>
      </c>
      <c r="N113" s="90">
        <f>'Model aktualizovaný (MA)'!N113*'Model aktualizovaný (MA)'!$Y113</f>
        <v>0</v>
      </c>
      <c r="O113" s="90">
        <f>'Model aktualizovaný (MA)'!O113*'Model aktualizovaný (MA)'!$Y113</f>
        <v>0</v>
      </c>
      <c r="P113" s="90">
        <f>'Model aktualizovaný (MA)'!P113*'Model aktualizovaný (MA)'!$Y113</f>
        <v>0</v>
      </c>
      <c r="Q113" s="90">
        <f>'Model aktualizovaný (MA)'!Q113*'Model aktualizovaný (MA)'!$Y113</f>
        <v>0</v>
      </c>
      <c r="R113" s="90">
        <f>'Model aktualizovaný (MA)'!R113*'Model aktualizovaný (MA)'!$Y113</f>
        <v>0</v>
      </c>
      <c r="S113" s="90">
        <f>'Model aktualizovaný (MA)'!S113*'Model aktualizovaný (MA)'!$Y113</f>
        <v>0</v>
      </c>
      <c r="T113" s="92">
        <f t="shared" si="37"/>
        <v>0</v>
      </c>
      <c r="U113" s="105">
        <f t="shared" si="38"/>
        <v>0</v>
      </c>
    </row>
    <row r="114" spans="1:21" ht="15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(MA)'!$Y114</f>
        <v>0</v>
      </c>
      <c r="F114" s="90">
        <f>'Model aktualizovaný (MA)'!F114*'Model aktualizovaný (MA)'!$Y114</f>
        <v>0</v>
      </c>
      <c r="G114" s="90">
        <f>'Model aktualizovaný (MA)'!G114*'Model aktualizovaný (MA)'!$Y114</f>
        <v>0</v>
      </c>
      <c r="H114" s="90">
        <f>'Model aktualizovaný (MA)'!H114*'Model aktualizovaný (MA)'!$Y114</f>
        <v>0</v>
      </c>
      <c r="I114" s="90">
        <f>'Model aktualizovaný (MA)'!I114*'Model aktualizovaný (MA)'!$Y114</f>
        <v>0</v>
      </c>
      <c r="J114" s="90">
        <f>'Model aktualizovaný (MA)'!J114*'Model aktualizovaný (MA)'!$Y114</f>
        <v>0</v>
      </c>
      <c r="K114" s="90">
        <f>'Model aktualizovaný (MA)'!K114*'Model aktualizovaný (MA)'!$Y114</f>
        <v>0</v>
      </c>
      <c r="L114" s="90">
        <f>'Model aktualizovaný (MA)'!L114*'Model aktualizovaný (MA)'!$Y114</f>
        <v>0</v>
      </c>
      <c r="M114" s="90">
        <f>'Model aktualizovaný (MA)'!M114*'Model aktualizovaný (MA)'!$Y114</f>
        <v>0</v>
      </c>
      <c r="N114" s="90">
        <f>'Model aktualizovaný (MA)'!N114*'Model aktualizovaný (MA)'!$Y114</f>
        <v>0</v>
      </c>
      <c r="O114" s="90">
        <f>'Model aktualizovaný (MA)'!O114*'Model aktualizovaný (MA)'!$Y114</f>
        <v>0</v>
      </c>
      <c r="P114" s="90">
        <f>'Model aktualizovaný (MA)'!P114*'Model aktualizovaný (MA)'!$Y114</f>
        <v>0</v>
      </c>
      <c r="Q114" s="90">
        <f>'Model aktualizovaný (MA)'!Q114*'Model aktualizovaný (MA)'!$Y114</f>
        <v>0</v>
      </c>
      <c r="R114" s="90">
        <f>'Model aktualizovaný (MA)'!R114*'Model aktualizovaný (MA)'!$Y114</f>
        <v>0</v>
      </c>
      <c r="S114" s="90">
        <f>'Model aktualizovaný (MA)'!S114*'Model aktualizovaný (MA)'!$Y114</f>
        <v>0</v>
      </c>
      <c r="T114" s="92">
        <f t="shared" si="37"/>
        <v>0</v>
      </c>
      <c r="U114" s="105">
        <f t="shared" si="38"/>
        <v>0</v>
      </c>
    </row>
    <row r="115" spans="1:21" ht="1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(MA)'!$Y115</f>
        <v>0</v>
      </c>
      <c r="F115" s="90">
        <f>'Model aktualizovaný (MA)'!F115*'Model aktualizovaný (MA)'!$Y115</f>
        <v>0</v>
      </c>
      <c r="G115" s="90">
        <f>'Model aktualizovaný (MA)'!G115*'Model aktualizovaný (MA)'!$Y115</f>
        <v>0</v>
      </c>
      <c r="H115" s="90">
        <f>'Model aktualizovaný (MA)'!H115*'Model aktualizovaný (MA)'!$Y115</f>
        <v>0</v>
      </c>
      <c r="I115" s="90">
        <f>'Model aktualizovaný (MA)'!I115*'Model aktualizovaný (MA)'!$Y115</f>
        <v>0</v>
      </c>
      <c r="J115" s="90">
        <f>'Model aktualizovaný (MA)'!J115*'Model aktualizovaný (MA)'!$Y115</f>
        <v>0</v>
      </c>
      <c r="K115" s="90">
        <f>'Model aktualizovaný (MA)'!K115*'Model aktualizovaný (MA)'!$Y115</f>
        <v>0</v>
      </c>
      <c r="L115" s="90">
        <f>'Model aktualizovaný (MA)'!L115*'Model aktualizovaný (MA)'!$Y115</f>
        <v>0</v>
      </c>
      <c r="M115" s="90">
        <f>'Model aktualizovaný (MA)'!M115*'Model aktualizovaný (MA)'!$Y115</f>
        <v>0</v>
      </c>
      <c r="N115" s="90">
        <f>'Model aktualizovaný (MA)'!N115*'Model aktualizovaný (MA)'!$Y115</f>
        <v>0</v>
      </c>
      <c r="O115" s="90">
        <f>'Model aktualizovaný (MA)'!O115*'Model aktualizovaný (MA)'!$Y115</f>
        <v>0</v>
      </c>
      <c r="P115" s="90">
        <f>'Model aktualizovaný (MA)'!P115*'Model aktualizovaný (MA)'!$Y115</f>
        <v>0</v>
      </c>
      <c r="Q115" s="90">
        <f>'Model aktualizovaný (MA)'!Q115*'Model aktualizovaný (MA)'!$Y115</f>
        <v>0</v>
      </c>
      <c r="R115" s="90">
        <f>'Model aktualizovaný (MA)'!R115*'Model aktualizovaný (MA)'!$Y115</f>
        <v>0</v>
      </c>
      <c r="S115" s="90">
        <f>'Model aktualizovaný (MA)'!S115*'Model aktualizovaný (MA)'!$Y115</f>
        <v>0</v>
      </c>
      <c r="T115" s="92">
        <f t="shared" si="37"/>
        <v>0</v>
      </c>
      <c r="U115" s="105">
        <f t="shared" si="38"/>
        <v>0</v>
      </c>
    </row>
    <row r="116" spans="1:21" ht="1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(MA)'!$Y116</f>
        <v>0</v>
      </c>
      <c r="F116" s="90">
        <f>'Model aktualizovaný (MA)'!F116*'Model aktualizovaný (MA)'!$Y116</f>
        <v>0</v>
      </c>
      <c r="G116" s="90">
        <f>'Model aktualizovaný (MA)'!G116*'Model aktualizovaný (MA)'!$Y116</f>
        <v>0</v>
      </c>
      <c r="H116" s="90">
        <f>'Model aktualizovaný (MA)'!H116*'Model aktualizovaný (MA)'!$Y116</f>
        <v>0</v>
      </c>
      <c r="I116" s="90">
        <f>'Model aktualizovaný (MA)'!I116*'Model aktualizovaný (MA)'!$Y116</f>
        <v>0</v>
      </c>
      <c r="J116" s="90">
        <f>'Model aktualizovaný (MA)'!J116*'Model aktualizovaný (MA)'!$Y116</f>
        <v>0</v>
      </c>
      <c r="K116" s="90">
        <f>'Model aktualizovaný (MA)'!K116*'Model aktualizovaný (MA)'!$Y116</f>
        <v>0</v>
      </c>
      <c r="L116" s="90">
        <f>'Model aktualizovaný (MA)'!L116*'Model aktualizovaný (MA)'!$Y116</f>
        <v>0</v>
      </c>
      <c r="M116" s="90">
        <f>'Model aktualizovaný (MA)'!M116*'Model aktualizovaný (MA)'!$Y116</f>
        <v>0</v>
      </c>
      <c r="N116" s="90">
        <f>'Model aktualizovaný (MA)'!N116*'Model aktualizovaný (MA)'!$Y116</f>
        <v>0</v>
      </c>
      <c r="O116" s="90">
        <f>'Model aktualizovaný (MA)'!O116*'Model aktualizovaný (MA)'!$Y116</f>
        <v>0</v>
      </c>
      <c r="P116" s="90">
        <f>'Model aktualizovaný (MA)'!P116*'Model aktualizovaný (MA)'!$Y116</f>
        <v>0</v>
      </c>
      <c r="Q116" s="90">
        <f>'Model aktualizovaný (MA)'!Q116*'Model aktualizovaný (MA)'!$Y116</f>
        <v>0</v>
      </c>
      <c r="R116" s="90">
        <f>'Model aktualizovaný (MA)'!R116*'Model aktualizovaný (MA)'!$Y116</f>
        <v>0</v>
      </c>
      <c r="S116" s="90">
        <f>'Model aktualizovaný (MA)'!S116*'Model aktualizovaný (MA)'!$Y116</f>
        <v>0</v>
      </c>
      <c r="T116" s="92">
        <f t="shared" si="37"/>
        <v>0</v>
      </c>
      <c r="U116" s="105">
        <f t="shared" si="38"/>
        <v>0</v>
      </c>
    </row>
    <row r="117" spans="1:21" ht="1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(MA)'!$Y117</f>
        <v>0</v>
      </c>
      <c r="F117" s="90">
        <f>'Model aktualizovaný (MA)'!F117*'Model aktualizovaný (MA)'!$Y117</f>
        <v>0</v>
      </c>
      <c r="G117" s="90">
        <f>'Model aktualizovaný (MA)'!G117*'Model aktualizovaný (MA)'!$Y117</f>
        <v>0</v>
      </c>
      <c r="H117" s="90">
        <f>'Model aktualizovaný (MA)'!H117*'Model aktualizovaný (MA)'!$Y117</f>
        <v>0</v>
      </c>
      <c r="I117" s="90">
        <f>'Model aktualizovaný (MA)'!I117*'Model aktualizovaný (MA)'!$Y117</f>
        <v>0</v>
      </c>
      <c r="J117" s="90">
        <f>'Model aktualizovaný (MA)'!J117*'Model aktualizovaný (MA)'!$Y117</f>
        <v>0</v>
      </c>
      <c r="K117" s="90">
        <f>'Model aktualizovaný (MA)'!K117*'Model aktualizovaný (MA)'!$Y117</f>
        <v>0</v>
      </c>
      <c r="L117" s="90">
        <f>'Model aktualizovaný (MA)'!L117*'Model aktualizovaný (MA)'!$Y117</f>
        <v>0</v>
      </c>
      <c r="M117" s="90">
        <f>'Model aktualizovaný (MA)'!M117*'Model aktualizovaný (MA)'!$Y117</f>
        <v>0</v>
      </c>
      <c r="N117" s="90">
        <f>'Model aktualizovaný (MA)'!N117*'Model aktualizovaný (MA)'!$Y117</f>
        <v>0</v>
      </c>
      <c r="O117" s="90">
        <f>'Model aktualizovaný (MA)'!O117*'Model aktualizovaný (MA)'!$Y117</f>
        <v>0</v>
      </c>
      <c r="P117" s="90">
        <f>'Model aktualizovaný (MA)'!P117*'Model aktualizovaný (MA)'!$Y117</f>
        <v>0</v>
      </c>
      <c r="Q117" s="90">
        <f>'Model aktualizovaný (MA)'!Q117*'Model aktualizovaný (MA)'!$Y117</f>
        <v>0</v>
      </c>
      <c r="R117" s="90">
        <f>'Model aktualizovaný (MA)'!R117*'Model aktualizovaný (MA)'!$Y117</f>
        <v>0</v>
      </c>
      <c r="S117" s="90">
        <f>'Model aktualizovaný (MA)'!S117*'Model aktualizovaný (MA)'!$Y117</f>
        <v>0</v>
      </c>
      <c r="T117" s="92">
        <f t="shared" si="37"/>
        <v>0</v>
      </c>
      <c r="U117" s="105">
        <f t="shared" si="38"/>
        <v>0</v>
      </c>
    </row>
    <row r="118" spans="1:21" ht="1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(MA)'!$Y118</f>
        <v>0</v>
      </c>
      <c r="F118" s="90">
        <f>'Model aktualizovaný (MA)'!F118*'Model aktualizovaný (MA)'!$Y118</f>
        <v>0</v>
      </c>
      <c r="G118" s="90">
        <f>'Model aktualizovaný (MA)'!G118*'Model aktualizovaný (MA)'!$Y118</f>
        <v>0</v>
      </c>
      <c r="H118" s="90">
        <f>'Model aktualizovaný (MA)'!H118*'Model aktualizovaný (MA)'!$Y118</f>
        <v>0</v>
      </c>
      <c r="I118" s="90">
        <f>'Model aktualizovaný (MA)'!I118*'Model aktualizovaný (MA)'!$Y118</f>
        <v>0</v>
      </c>
      <c r="J118" s="90">
        <f>'Model aktualizovaný (MA)'!J118*'Model aktualizovaný (MA)'!$Y118</f>
        <v>0</v>
      </c>
      <c r="K118" s="90">
        <f>'Model aktualizovaný (MA)'!K118*'Model aktualizovaný (MA)'!$Y118</f>
        <v>0</v>
      </c>
      <c r="L118" s="90">
        <f>'Model aktualizovaný (MA)'!L118*'Model aktualizovaný (MA)'!$Y118</f>
        <v>0</v>
      </c>
      <c r="M118" s="90">
        <f>'Model aktualizovaný (MA)'!M118*'Model aktualizovaný (MA)'!$Y118</f>
        <v>0</v>
      </c>
      <c r="N118" s="90">
        <f>'Model aktualizovaný (MA)'!N118*'Model aktualizovaný (MA)'!$Y118</f>
        <v>0</v>
      </c>
      <c r="O118" s="90">
        <f>'Model aktualizovaný (MA)'!O118*'Model aktualizovaný (MA)'!$Y118</f>
        <v>0</v>
      </c>
      <c r="P118" s="90">
        <f>'Model aktualizovaný (MA)'!P118*'Model aktualizovaný (MA)'!$Y118</f>
        <v>0</v>
      </c>
      <c r="Q118" s="90">
        <f>'Model aktualizovaný (MA)'!Q118*'Model aktualizovaný (MA)'!$Y118</f>
        <v>0</v>
      </c>
      <c r="R118" s="90">
        <f>'Model aktualizovaný (MA)'!R118*'Model aktualizovaný (MA)'!$Y118</f>
        <v>0</v>
      </c>
      <c r="S118" s="90">
        <f>'Model aktualizovaný (MA)'!S118*'Model aktualizovaný (MA)'!$Y118</f>
        <v>0</v>
      </c>
      <c r="T118" s="92">
        <f t="shared" si="37"/>
        <v>0</v>
      </c>
      <c r="U118" s="105">
        <f t="shared" si="38"/>
        <v>0</v>
      </c>
    </row>
    <row r="119" spans="1:21" ht="15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(MA)'!$Y119</f>
        <v>0</v>
      </c>
      <c r="F119" s="90">
        <f>'Model aktualizovaný (MA)'!F119*'Model aktualizovaný (MA)'!$Y119</f>
        <v>0</v>
      </c>
      <c r="G119" s="90">
        <f>'Model aktualizovaný (MA)'!G119*'Model aktualizovaný (MA)'!$Y119</f>
        <v>0</v>
      </c>
      <c r="H119" s="90">
        <f>'Model aktualizovaný (MA)'!H119*'Model aktualizovaný (MA)'!$Y119</f>
        <v>0</v>
      </c>
      <c r="I119" s="90">
        <f>'Model aktualizovaný (MA)'!I119*'Model aktualizovaný (MA)'!$Y119</f>
        <v>0</v>
      </c>
      <c r="J119" s="90">
        <f>'Model aktualizovaný (MA)'!J119*'Model aktualizovaný (MA)'!$Y119</f>
        <v>0</v>
      </c>
      <c r="K119" s="90">
        <f>'Model aktualizovaný (MA)'!K119*'Model aktualizovaný (MA)'!$Y119</f>
        <v>0</v>
      </c>
      <c r="L119" s="90">
        <f>'Model aktualizovaný (MA)'!L119*'Model aktualizovaný (MA)'!$Y119</f>
        <v>0</v>
      </c>
      <c r="M119" s="90">
        <f>'Model aktualizovaný (MA)'!M119*'Model aktualizovaný (MA)'!$Y119</f>
        <v>0</v>
      </c>
      <c r="N119" s="90">
        <f>'Model aktualizovaný (MA)'!N119*'Model aktualizovaný (MA)'!$Y119</f>
        <v>0</v>
      </c>
      <c r="O119" s="90">
        <f>'Model aktualizovaný (MA)'!O119*'Model aktualizovaný (MA)'!$Y119</f>
        <v>0</v>
      </c>
      <c r="P119" s="90">
        <f>'Model aktualizovaný (MA)'!P119*'Model aktualizovaný (MA)'!$Y119</f>
        <v>0</v>
      </c>
      <c r="Q119" s="90">
        <f>'Model aktualizovaný (MA)'!Q119*'Model aktualizovaný (MA)'!$Y119</f>
        <v>0</v>
      </c>
      <c r="R119" s="90">
        <f>'Model aktualizovaný (MA)'!R119*'Model aktualizovaný (MA)'!$Y119</f>
        <v>0</v>
      </c>
      <c r="S119" s="90">
        <f>'Model aktualizovaný (MA)'!S119*'Model aktualizovaný (MA)'!$Y119</f>
        <v>0</v>
      </c>
      <c r="T119" s="92">
        <f t="shared" si="37"/>
        <v>0</v>
      </c>
      <c r="U119" s="105">
        <f t="shared" si="38"/>
        <v>0</v>
      </c>
    </row>
    <row r="120" spans="1:21" ht="15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(MA)'!$Y120</f>
        <v>0</v>
      </c>
      <c r="F120" s="90">
        <f>'Model aktualizovaný (MA)'!F120*'Model aktualizovaný (MA)'!$Y120</f>
        <v>0</v>
      </c>
      <c r="G120" s="90">
        <f>'Model aktualizovaný (MA)'!G120*'Model aktualizovaný (MA)'!$Y120</f>
        <v>0</v>
      </c>
      <c r="H120" s="90">
        <f>'Model aktualizovaný (MA)'!H120*'Model aktualizovaný (MA)'!$Y120</f>
        <v>0</v>
      </c>
      <c r="I120" s="90">
        <f>'Model aktualizovaný (MA)'!I120*'Model aktualizovaný (MA)'!$Y120</f>
        <v>0</v>
      </c>
      <c r="J120" s="90">
        <f>'Model aktualizovaný (MA)'!J120*'Model aktualizovaný (MA)'!$Y120</f>
        <v>0</v>
      </c>
      <c r="K120" s="90">
        <f>'Model aktualizovaný (MA)'!K120*'Model aktualizovaný (MA)'!$Y120</f>
        <v>0</v>
      </c>
      <c r="L120" s="90">
        <f>'Model aktualizovaný (MA)'!L120*'Model aktualizovaný (MA)'!$Y120</f>
        <v>0</v>
      </c>
      <c r="M120" s="90">
        <f>'Model aktualizovaný (MA)'!M120*'Model aktualizovaný (MA)'!$Y120</f>
        <v>0</v>
      </c>
      <c r="N120" s="90">
        <f>'Model aktualizovaný (MA)'!N120*'Model aktualizovaný (MA)'!$Y120</f>
        <v>0</v>
      </c>
      <c r="O120" s="90">
        <f>'Model aktualizovaný (MA)'!O120*'Model aktualizovaný (MA)'!$Y120</f>
        <v>0</v>
      </c>
      <c r="P120" s="90">
        <f>'Model aktualizovaný (MA)'!P120*'Model aktualizovaný (MA)'!$Y120</f>
        <v>0</v>
      </c>
      <c r="Q120" s="90">
        <f>'Model aktualizovaný (MA)'!Q120*'Model aktualizovaný (MA)'!$Y120</f>
        <v>0</v>
      </c>
      <c r="R120" s="90">
        <f>'Model aktualizovaný (MA)'!R120*'Model aktualizovaný (MA)'!$Y120</f>
        <v>0</v>
      </c>
      <c r="S120" s="90">
        <f>'Model aktualizovaný (MA)'!S120*'Model aktualizovaný (MA)'!$Y120</f>
        <v>0</v>
      </c>
      <c r="T120" s="92">
        <f t="shared" si="37"/>
        <v>0</v>
      </c>
      <c r="U120" s="105">
        <f t="shared" si="38"/>
        <v>0</v>
      </c>
    </row>
    <row r="121" spans="1:21" ht="15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(MA)'!$Y121</f>
        <v>0</v>
      </c>
      <c r="F121" s="90">
        <f>'Model aktualizovaný (MA)'!F121*'Model aktualizovaný (MA)'!$Y121</f>
        <v>0</v>
      </c>
      <c r="G121" s="90">
        <f>'Model aktualizovaný (MA)'!G121*'Model aktualizovaný (MA)'!$Y121</f>
        <v>0</v>
      </c>
      <c r="H121" s="90">
        <f>'Model aktualizovaný (MA)'!H121*'Model aktualizovaný (MA)'!$Y121</f>
        <v>0</v>
      </c>
      <c r="I121" s="90">
        <f>'Model aktualizovaný (MA)'!I121*'Model aktualizovaný (MA)'!$Y121</f>
        <v>0</v>
      </c>
      <c r="J121" s="90">
        <f>'Model aktualizovaný (MA)'!J121*'Model aktualizovaný (MA)'!$Y121</f>
        <v>0</v>
      </c>
      <c r="K121" s="90">
        <f>'Model aktualizovaný (MA)'!K121*'Model aktualizovaný (MA)'!$Y121</f>
        <v>0</v>
      </c>
      <c r="L121" s="90">
        <f>'Model aktualizovaný (MA)'!L121*'Model aktualizovaný (MA)'!$Y121</f>
        <v>0</v>
      </c>
      <c r="M121" s="90">
        <f>'Model aktualizovaný (MA)'!M121*'Model aktualizovaný (MA)'!$Y121</f>
        <v>0</v>
      </c>
      <c r="N121" s="90">
        <f>'Model aktualizovaný (MA)'!N121*'Model aktualizovaný (MA)'!$Y121</f>
        <v>0</v>
      </c>
      <c r="O121" s="90">
        <f>'Model aktualizovaný (MA)'!O121*'Model aktualizovaný (MA)'!$Y121</f>
        <v>0</v>
      </c>
      <c r="P121" s="90">
        <f>'Model aktualizovaný (MA)'!P121*'Model aktualizovaný (MA)'!$Y121</f>
        <v>0</v>
      </c>
      <c r="Q121" s="90">
        <f>'Model aktualizovaný (MA)'!Q121*'Model aktualizovaný (MA)'!$Y121</f>
        <v>0</v>
      </c>
      <c r="R121" s="90">
        <f>'Model aktualizovaný (MA)'!R121*'Model aktualizovaný (MA)'!$Y121</f>
        <v>0</v>
      </c>
      <c r="S121" s="90">
        <f>'Model aktualizovaný (MA)'!S121*'Model aktualizovaný (MA)'!$Y121</f>
        <v>0</v>
      </c>
      <c r="T121" s="92">
        <f t="shared" si="37"/>
        <v>0</v>
      </c>
      <c r="U121" s="105">
        <f t="shared" si="38"/>
        <v>0</v>
      </c>
    </row>
    <row r="122" spans="1:21" ht="15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(MA)'!$Y122</f>
        <v>0</v>
      </c>
      <c r="F122" s="90">
        <f>'Model aktualizovaný (MA)'!F122*'Model aktualizovaný (MA)'!$Y122</f>
        <v>0</v>
      </c>
      <c r="G122" s="90">
        <f>'Model aktualizovaný (MA)'!G122*'Model aktualizovaný (MA)'!$Y122</f>
        <v>0</v>
      </c>
      <c r="H122" s="90">
        <f>'Model aktualizovaný (MA)'!H122*'Model aktualizovaný (MA)'!$Y122</f>
        <v>0</v>
      </c>
      <c r="I122" s="90">
        <f>'Model aktualizovaný (MA)'!I122*'Model aktualizovaný (MA)'!$Y122</f>
        <v>0</v>
      </c>
      <c r="J122" s="90">
        <f>'Model aktualizovaný (MA)'!J122*'Model aktualizovaný (MA)'!$Y122</f>
        <v>0</v>
      </c>
      <c r="K122" s="90">
        <f>'Model aktualizovaný (MA)'!K122*'Model aktualizovaný (MA)'!$Y122</f>
        <v>0</v>
      </c>
      <c r="L122" s="90">
        <f>'Model aktualizovaný (MA)'!L122*'Model aktualizovaný (MA)'!$Y122</f>
        <v>0</v>
      </c>
      <c r="M122" s="90">
        <f>'Model aktualizovaný (MA)'!M122*'Model aktualizovaný (MA)'!$Y122</f>
        <v>0</v>
      </c>
      <c r="N122" s="90">
        <f>'Model aktualizovaný (MA)'!N122*'Model aktualizovaný (MA)'!$Y122</f>
        <v>0</v>
      </c>
      <c r="O122" s="90">
        <f>'Model aktualizovaný (MA)'!O122*'Model aktualizovaný (MA)'!$Y122</f>
        <v>0</v>
      </c>
      <c r="P122" s="90">
        <f>'Model aktualizovaný (MA)'!P122*'Model aktualizovaný (MA)'!$Y122</f>
        <v>0</v>
      </c>
      <c r="Q122" s="90">
        <f>'Model aktualizovaný (MA)'!Q122*'Model aktualizovaný (MA)'!$Y122</f>
        <v>0</v>
      </c>
      <c r="R122" s="90">
        <f>'Model aktualizovaný (MA)'!R122*'Model aktualizovaný (MA)'!$Y122</f>
        <v>0</v>
      </c>
      <c r="S122" s="90">
        <f>'Model aktualizovaný (MA)'!S122*'Model aktualizovaný (MA)'!$Y122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114</v>
      </c>
      <c r="C123" s="9"/>
      <c r="D123" s="164" t="s">
        <v>118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ht="1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166">
        <f t="shared" si="37"/>
        <v>32498767.5</v>
      </c>
      <c r="U124" s="167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116</v>
      </c>
      <c r="C125" s="9"/>
      <c r="D125" s="164" t="s">
        <v>119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</sheetData>
  <sheetProtection algorithmName="SHA-512" hashValue="APAIeuZynAZbSGauPURK1CdhyB7J+EauZFbxACfHZvtoZudQIneUDD34E/KscmphlXfwt2pKrVZFTtrw80bXwA==" saltValue="DfBKjbXzBCtXKpU07ZOrn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Q86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61.85546875" bestFit="1" customWidth="1"/>
    <col min="2" max="2" width="11.7109375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80" t="str">
        <f>'Provoz výchozí'!B8</f>
        <v>GLOB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09"/>
    </row>
    <row r="2" spans="1:17" ht="15.75" thickBot="1" x14ac:dyDescent="0.3">
      <c r="A2" s="10" t="s">
        <v>9</v>
      </c>
      <c r="B2" s="55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6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23</v>
      </c>
      <c r="C3" s="381">
        <f>'Provoz výchozí'!AG10</f>
        <v>3181517.4999999995</v>
      </c>
      <c r="D3" s="339">
        <f>'Provoz výchozí'!AH10</f>
        <v>3181517.4999999995</v>
      </c>
      <c r="E3" s="339">
        <f>'Provoz výchozí'!AI10</f>
        <v>3181517.4999999995</v>
      </c>
      <c r="F3" s="339">
        <f>'Provoz výchozí'!AJ10</f>
        <v>3181517.4999999995</v>
      </c>
      <c r="G3" s="339">
        <f>'Provoz výchozí'!AK10</f>
        <v>3181517.4999999995</v>
      </c>
      <c r="H3" s="339">
        <f>'Provoz výchozí'!AL10</f>
        <v>3181517.4999999995</v>
      </c>
      <c r="I3" s="339">
        <f>'Provoz výchozí'!AM10</f>
        <v>3181517.4999999995</v>
      </c>
      <c r="J3" s="339">
        <f>'Provoz výchozí'!AN10</f>
        <v>3181517.4999999995</v>
      </c>
      <c r="K3" s="339">
        <f>'Provoz výchozí'!AO10</f>
        <v>3181517.4999999995</v>
      </c>
      <c r="L3" s="339">
        <f>'Provoz výchozí'!AP10</f>
        <v>3181517.4999999995</v>
      </c>
      <c r="M3" s="339">
        <f>'Provoz výchozí'!AQ10</f>
        <v>3181517.4999999995</v>
      </c>
      <c r="N3" s="339">
        <f>'Provoz výchozí'!AR10</f>
        <v>3181517.4999999995</v>
      </c>
      <c r="O3" s="339">
        <f>'Provoz výchozí'!AS10</f>
        <v>3181517.4999999995</v>
      </c>
      <c r="P3" s="339">
        <f>'Provoz výchozí'!AT10</f>
        <v>3181517.4999999995</v>
      </c>
      <c r="Q3" s="382">
        <f>'Provoz výchozí'!AU10</f>
        <v>3181517.4999999995</v>
      </c>
    </row>
    <row r="4" spans="1:17" ht="15.75" x14ac:dyDescent="0.25">
      <c r="A4" s="20" t="s">
        <v>121</v>
      </c>
      <c r="B4" s="318" t="s">
        <v>25</v>
      </c>
      <c r="C4" s="381">
        <f>'Provoz výchozí'!AG11</f>
        <v>3181517.4999999995</v>
      </c>
      <c r="D4" s="339">
        <f>'Provoz výchozí'!AH11</f>
        <v>3181517.4999999995</v>
      </c>
      <c r="E4" s="339">
        <f>'Provoz výchozí'!AI11</f>
        <v>3181517.4999999995</v>
      </c>
      <c r="F4" s="339">
        <f>'Provoz výchozí'!AJ11</f>
        <v>3181517.4999999995</v>
      </c>
      <c r="G4" s="339">
        <f>'Provoz výchozí'!AK11</f>
        <v>3181517.4999999995</v>
      </c>
      <c r="H4" s="339">
        <f>'Provoz výchozí'!AL11</f>
        <v>3181517.4999999995</v>
      </c>
      <c r="I4" s="339">
        <f>'Provoz výchozí'!AM11</f>
        <v>3181517.4999999995</v>
      </c>
      <c r="J4" s="339">
        <f>'Provoz výchozí'!AN11</f>
        <v>3181517.4999999995</v>
      </c>
      <c r="K4" s="339">
        <f>'Provoz výchozí'!AO11</f>
        <v>3181517.4999999995</v>
      </c>
      <c r="L4" s="339">
        <f>'Provoz výchozí'!AP11</f>
        <v>3181517.4999999995</v>
      </c>
      <c r="M4" s="339">
        <f>'Provoz výchozí'!AQ11</f>
        <v>3181517.4999999995</v>
      </c>
      <c r="N4" s="339">
        <f>'Provoz výchozí'!AR11</f>
        <v>3181517.4999999995</v>
      </c>
      <c r="O4" s="339">
        <f>'Provoz výchozí'!AS11</f>
        <v>3181517.4999999995</v>
      </c>
      <c r="P4" s="339">
        <f>'Provoz výchozí'!AT11</f>
        <v>3181517.4999999995</v>
      </c>
      <c r="Q4" s="382">
        <f>'Provoz výchozí'!AU11</f>
        <v>3181517.4999999995</v>
      </c>
    </row>
    <row r="5" spans="1:17" ht="15.75" x14ac:dyDescent="0.25">
      <c r="A5" s="20" t="s">
        <v>392</v>
      </c>
      <c r="B5" s="318" t="s">
        <v>26</v>
      </c>
      <c r="C5" s="381">
        <f>'Provoz výchozí'!AG12</f>
        <v>0</v>
      </c>
      <c r="D5" s="339">
        <f>'Provoz výchozí'!AH12</f>
        <v>0</v>
      </c>
      <c r="E5" s="339">
        <f>'Provoz výchozí'!AI12</f>
        <v>0</v>
      </c>
      <c r="F5" s="339">
        <f>'Provoz výchozí'!AJ12</f>
        <v>0</v>
      </c>
      <c r="G5" s="339">
        <f>'Provoz výchozí'!AK12</f>
        <v>0</v>
      </c>
      <c r="H5" s="339">
        <f>'Provoz výchozí'!AL12</f>
        <v>0</v>
      </c>
      <c r="I5" s="339">
        <f>'Provoz výchozí'!AM12</f>
        <v>0</v>
      </c>
      <c r="J5" s="339">
        <f>'Provoz výchozí'!AN12</f>
        <v>0</v>
      </c>
      <c r="K5" s="339">
        <f>'Provoz výchozí'!AO12</f>
        <v>0</v>
      </c>
      <c r="L5" s="339">
        <f>'Provoz výchozí'!AP12</f>
        <v>0</v>
      </c>
      <c r="M5" s="339">
        <f>'Provoz výchozí'!AQ12</f>
        <v>0</v>
      </c>
      <c r="N5" s="339">
        <f>'Provoz výchozí'!AR12</f>
        <v>0</v>
      </c>
      <c r="O5" s="339">
        <f>'Provoz výchozí'!AS12</f>
        <v>0</v>
      </c>
      <c r="P5" s="339">
        <f>'Provoz výchozí'!AT12</f>
        <v>0</v>
      </c>
      <c r="Q5" s="382">
        <f>'Provoz výchozí'!AU12</f>
        <v>0</v>
      </c>
    </row>
    <row r="6" spans="1:17" x14ac:dyDescent="0.25">
      <c r="A6" s="35" t="s">
        <v>27</v>
      </c>
      <c r="B6" s="330" t="s">
        <v>28</v>
      </c>
      <c r="C6" s="331">
        <f>'Provoz výchozí'!AG13</f>
        <v>21</v>
      </c>
      <c r="D6" s="332">
        <f>'Provoz výchozí'!AH13</f>
        <v>21</v>
      </c>
      <c r="E6" s="332">
        <f>'Provoz výchozí'!AI13</f>
        <v>21</v>
      </c>
      <c r="F6" s="332">
        <f>'Provoz výchozí'!AJ13</f>
        <v>21</v>
      </c>
      <c r="G6" s="332">
        <f>'Provoz výchozí'!AK13</f>
        <v>21</v>
      </c>
      <c r="H6" s="332">
        <f>'Provoz výchozí'!AL13</f>
        <v>21</v>
      </c>
      <c r="I6" s="332">
        <f>'Provoz výchozí'!AM13</f>
        <v>21</v>
      </c>
      <c r="J6" s="332">
        <f>'Provoz výchozí'!AN13</f>
        <v>21</v>
      </c>
      <c r="K6" s="332">
        <f>'Provoz výchozí'!AO13</f>
        <v>21</v>
      </c>
      <c r="L6" s="332">
        <f>'Provoz výchozí'!AP13</f>
        <v>21</v>
      </c>
      <c r="M6" s="332">
        <f>'Provoz výchozí'!AQ13</f>
        <v>21</v>
      </c>
      <c r="N6" s="332">
        <f>'Provoz výchozí'!AR13</f>
        <v>21</v>
      </c>
      <c r="O6" s="332">
        <f>'Provoz výchozí'!AS13</f>
        <v>21</v>
      </c>
      <c r="P6" s="332">
        <f>'Provoz výchozí'!AT13</f>
        <v>21</v>
      </c>
      <c r="Q6" s="383">
        <f>'Provoz výchozí'!AU13</f>
        <v>21</v>
      </c>
    </row>
    <row r="7" spans="1:17" x14ac:dyDescent="0.25">
      <c r="A7" s="6" t="s">
        <v>30</v>
      </c>
      <c r="B7" s="384" t="s">
        <v>31</v>
      </c>
      <c r="C7" s="31">
        <f>'Provoz výchozí'!AG14</f>
        <v>20941</v>
      </c>
      <c r="D7" s="31">
        <f>'Provoz výchozí'!AH14</f>
        <v>20941</v>
      </c>
      <c r="E7" s="31">
        <f>'Provoz výchozí'!AI14</f>
        <v>20941</v>
      </c>
      <c r="F7" s="31">
        <f>'Provoz výchozí'!AJ14</f>
        <v>20941</v>
      </c>
      <c r="G7" s="31">
        <f>'Provoz výchozí'!AK14</f>
        <v>20941</v>
      </c>
      <c r="H7" s="31">
        <f>'Provoz výchozí'!AL14</f>
        <v>20941</v>
      </c>
      <c r="I7" s="31">
        <f>'Provoz výchozí'!AM14</f>
        <v>20941</v>
      </c>
      <c r="J7" s="31">
        <f>'Provoz výchozí'!AN14</f>
        <v>20941</v>
      </c>
      <c r="K7" s="31">
        <f>'Provoz výchozí'!AO14</f>
        <v>20941</v>
      </c>
      <c r="L7" s="31">
        <f>'Provoz výchozí'!AP14</f>
        <v>20941</v>
      </c>
      <c r="M7" s="31">
        <f>'Provoz výchozí'!AQ14</f>
        <v>20941</v>
      </c>
      <c r="N7" s="31">
        <f>'Provoz výchozí'!AR14</f>
        <v>20941</v>
      </c>
      <c r="O7" s="31">
        <f>'Provoz výchozí'!AS14</f>
        <v>20941</v>
      </c>
      <c r="P7" s="31">
        <f>'Provoz výchozí'!AT14</f>
        <v>20941</v>
      </c>
      <c r="Q7" s="385">
        <f>'Provoz výchozí'!AU14</f>
        <v>20941</v>
      </c>
    </row>
    <row r="8" spans="1:17" s="387" customFormat="1" x14ac:dyDescent="0.25">
      <c r="A8" s="6" t="s">
        <v>379</v>
      </c>
      <c r="B8" s="386" t="s">
        <v>327</v>
      </c>
      <c r="C8" s="31">
        <f>'Provoz výchozí'!AG15</f>
        <v>102195</v>
      </c>
      <c r="D8" s="31">
        <f>'Provoz výchozí'!AH15</f>
        <v>102195</v>
      </c>
      <c r="E8" s="31">
        <f>'Provoz výchozí'!AI15</f>
        <v>102195</v>
      </c>
      <c r="F8" s="31">
        <f>'Provoz výchozí'!AJ15</f>
        <v>102195</v>
      </c>
      <c r="G8" s="31">
        <f>'Provoz výchozí'!AK15</f>
        <v>102195</v>
      </c>
      <c r="H8" s="31">
        <f>'Provoz výchozí'!AL15</f>
        <v>102195</v>
      </c>
      <c r="I8" s="31">
        <f>'Provoz výchozí'!AM15</f>
        <v>102195</v>
      </c>
      <c r="J8" s="31">
        <f>'Provoz výchozí'!AN15</f>
        <v>102195</v>
      </c>
      <c r="K8" s="31">
        <f>'Provoz výchozí'!AO15</f>
        <v>102195</v>
      </c>
      <c r="L8" s="31">
        <f>'Provoz výchozí'!AP15</f>
        <v>102195</v>
      </c>
      <c r="M8" s="31">
        <f>'Provoz výchozí'!AQ15</f>
        <v>102195</v>
      </c>
      <c r="N8" s="31">
        <f>'Provoz výchozí'!AR15</f>
        <v>102195</v>
      </c>
      <c r="O8" s="31">
        <f>'Provoz výchozí'!AS15</f>
        <v>102195</v>
      </c>
      <c r="P8" s="31">
        <f>'Provoz výchozí'!AT15</f>
        <v>102195</v>
      </c>
      <c r="Q8" s="385">
        <f>'Provoz výchozí'!AU15</f>
        <v>102195</v>
      </c>
    </row>
    <row r="9" spans="1:17" s="387" customFormat="1" ht="15.75" thickBot="1" x14ac:dyDescent="0.3">
      <c r="A9" s="56" t="s">
        <v>380</v>
      </c>
      <c r="B9" s="388" t="s">
        <v>328</v>
      </c>
      <c r="C9" s="54">
        <f>'Provoz výchozí'!AG16</f>
        <v>102195</v>
      </c>
      <c r="D9" s="54">
        <f>'Provoz výchozí'!AH16</f>
        <v>102195</v>
      </c>
      <c r="E9" s="54">
        <f>'Provoz výchozí'!AI16</f>
        <v>102195</v>
      </c>
      <c r="F9" s="54">
        <f>'Provoz výchozí'!AJ16</f>
        <v>102195</v>
      </c>
      <c r="G9" s="54">
        <f>'Provoz výchozí'!AK16</f>
        <v>102195</v>
      </c>
      <c r="H9" s="54">
        <f>'Provoz výchozí'!AL16</f>
        <v>102195</v>
      </c>
      <c r="I9" s="54">
        <f>'Provoz výchozí'!AM16</f>
        <v>102195</v>
      </c>
      <c r="J9" s="54">
        <f>'Provoz výchozí'!AN16</f>
        <v>102195</v>
      </c>
      <c r="K9" s="54">
        <f>'Provoz výchozí'!AO16</f>
        <v>102195</v>
      </c>
      <c r="L9" s="54">
        <f>'Provoz výchozí'!AP16</f>
        <v>102195</v>
      </c>
      <c r="M9" s="54">
        <f>'Provoz výchozí'!AQ16</f>
        <v>102195</v>
      </c>
      <c r="N9" s="54">
        <f>'Provoz výchozí'!AR16</f>
        <v>102195</v>
      </c>
      <c r="O9" s="54">
        <f>'Provoz výchozí'!AS16</f>
        <v>102195</v>
      </c>
      <c r="P9" s="54">
        <f>'Provoz výchozí'!AT16</f>
        <v>102195</v>
      </c>
      <c r="Q9" s="389">
        <f>'Provoz výchozí'!AU16</f>
        <v>102195</v>
      </c>
    </row>
    <row r="10" spans="1:17" ht="15.75" thickBot="1" x14ac:dyDescent="0.3">
      <c r="A10" s="362"/>
    </row>
    <row r="11" spans="1:17" x14ac:dyDescent="0.25">
      <c r="A11" s="32" t="s">
        <v>124</v>
      </c>
      <c r="B11" s="33" t="str">
        <f>B$1</f>
        <v>GLOB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309"/>
    </row>
    <row r="12" spans="1:17" ht="15.75" thickBot="1" x14ac:dyDescent="0.3">
      <c r="A12" s="10" t="s">
        <v>122</v>
      </c>
      <c r="B12" s="55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6" t="str">
        <f t="shared" si="0"/>
        <v>2045/46</v>
      </c>
    </row>
    <row r="13" spans="1:17" ht="15.75" thickTop="1" x14ac:dyDescent="0.25">
      <c r="A13" s="29" t="s">
        <v>125</v>
      </c>
      <c r="B13" s="62" t="s">
        <v>126</v>
      </c>
      <c r="C13" s="390">
        <f>'Model objednávkový (MO)'!E63</f>
        <v>0</v>
      </c>
      <c r="D13" s="391">
        <f>'Model objednávkový (MO)'!F63</f>
        <v>0</v>
      </c>
      <c r="E13" s="391">
        <f>'Model objednávkový (MO)'!G63</f>
        <v>0</v>
      </c>
      <c r="F13" s="391">
        <f>'Model objednávkový (MO)'!H63</f>
        <v>0</v>
      </c>
      <c r="G13" s="391">
        <f>'Model objednávkový (MO)'!I63</f>
        <v>0</v>
      </c>
      <c r="H13" s="391">
        <f>'Model objednávkový (MO)'!J63</f>
        <v>0</v>
      </c>
      <c r="I13" s="391">
        <f>'Model objednávkový (MO)'!K63</f>
        <v>0</v>
      </c>
      <c r="J13" s="391">
        <f>'Model objednávkový (MO)'!L63</f>
        <v>0</v>
      </c>
      <c r="K13" s="391">
        <f>'Model objednávkový (MO)'!M63</f>
        <v>0</v>
      </c>
      <c r="L13" s="391">
        <f>'Model objednávkový (MO)'!N63</f>
        <v>0</v>
      </c>
      <c r="M13" s="391">
        <f>'Model objednávkový (MO)'!O63</f>
        <v>0</v>
      </c>
      <c r="N13" s="391">
        <f>'Model objednávkový (MO)'!P63</f>
        <v>0</v>
      </c>
      <c r="O13" s="391">
        <f>'Model objednávkový (MO)'!Q63</f>
        <v>0</v>
      </c>
      <c r="P13" s="391">
        <f>'Model objednávkový (MO)'!R63</f>
        <v>0</v>
      </c>
      <c r="Q13" s="392">
        <f>'Model objednávkový (MO)'!S63</f>
        <v>0</v>
      </c>
    </row>
    <row r="14" spans="1:17" ht="15.75" x14ac:dyDescent="0.25">
      <c r="A14" s="5" t="s">
        <v>127</v>
      </c>
      <c r="B14" s="384" t="s">
        <v>128</v>
      </c>
      <c r="C14" s="393">
        <f>'MO Výkon'!E63</f>
        <v>0</v>
      </c>
      <c r="D14" s="149">
        <f>'MO Výkon'!F63</f>
        <v>0</v>
      </c>
      <c r="E14" s="149">
        <f>'MO Výkon'!G63</f>
        <v>0</v>
      </c>
      <c r="F14" s="149">
        <f>'MO Výkon'!H63</f>
        <v>0</v>
      </c>
      <c r="G14" s="149">
        <f>'MO Výkon'!I63</f>
        <v>0</v>
      </c>
      <c r="H14" s="149">
        <f>'MO Výkon'!J63</f>
        <v>0</v>
      </c>
      <c r="I14" s="149">
        <f>'MO Výkon'!K63</f>
        <v>0</v>
      </c>
      <c r="J14" s="149">
        <f>'MO Výkon'!L63</f>
        <v>0</v>
      </c>
      <c r="K14" s="149">
        <f>'MO Výkon'!M63</f>
        <v>0</v>
      </c>
      <c r="L14" s="149">
        <f>'MO Výkon'!N63</f>
        <v>0</v>
      </c>
      <c r="M14" s="149">
        <f>'MO Výkon'!O63</f>
        <v>0</v>
      </c>
      <c r="N14" s="149">
        <f>'MO Výkon'!P63</f>
        <v>0</v>
      </c>
      <c r="O14" s="149">
        <f>'MO Výkon'!Q63</f>
        <v>0</v>
      </c>
      <c r="P14" s="149">
        <f>'MO Výkon'!R63</f>
        <v>0</v>
      </c>
      <c r="Q14" s="394">
        <f>'MO Výkon'!S63</f>
        <v>0</v>
      </c>
    </row>
    <row r="15" spans="1:17" ht="15.75" x14ac:dyDescent="0.25">
      <c r="A15" s="6" t="s">
        <v>321</v>
      </c>
      <c r="B15" s="335" t="s">
        <v>323</v>
      </c>
      <c r="C15" s="369">
        <f>IFERROR('MO Výkon'!E61/(Objednávka_GLOB!C38+(2*Objednávka_GLOB!C58)),0)</f>
        <v>0</v>
      </c>
      <c r="D15" s="369">
        <f>IFERROR('MO Výkon'!F61/(Objednávka_GLOB!D38+(2*Objednávka_GLOB!D58)),0)</f>
        <v>0</v>
      </c>
      <c r="E15" s="369">
        <f>IFERROR('MO Výkon'!G61/(Objednávka_GLOB!E38+(2*Objednávka_GLOB!E58)),0)</f>
        <v>0</v>
      </c>
      <c r="F15" s="369">
        <f>IFERROR('MO Výkon'!H61/(Objednávka_GLOB!F38+(2*Objednávka_GLOB!F58)),0)</f>
        <v>0</v>
      </c>
      <c r="G15" s="369">
        <f>IFERROR('MO Výkon'!I61/(Objednávka_GLOB!G38+(2*Objednávka_GLOB!G58)),0)</f>
        <v>0</v>
      </c>
      <c r="H15" s="369">
        <f>IFERROR('MO Výkon'!J61/(Objednávka_GLOB!H38+(2*Objednávka_GLOB!H58)),0)</f>
        <v>0</v>
      </c>
      <c r="I15" s="369">
        <f>IFERROR('MO Výkon'!K61/(Objednávka_GLOB!I38+(2*Objednávka_GLOB!I58)),0)</f>
        <v>0</v>
      </c>
      <c r="J15" s="369">
        <f>IFERROR('MO Výkon'!L61/(Objednávka_GLOB!J38+(2*Objednávka_GLOB!J58)),0)</f>
        <v>0</v>
      </c>
      <c r="K15" s="369">
        <f>IFERROR('MO Výkon'!M61/(Objednávka_GLOB!K38+(2*Objednávka_GLOB!K58)),0)</f>
        <v>0</v>
      </c>
      <c r="L15" s="369">
        <f>IFERROR('MO Výkon'!N61/(Objednávka_GLOB!L38+(2*Objednávka_GLOB!L58)),0)</f>
        <v>0</v>
      </c>
      <c r="M15" s="369">
        <f>IFERROR('MO Výkon'!O61/(Objednávka_GLOB!M38+(2*Objednávka_GLOB!M58)),0)</f>
        <v>0</v>
      </c>
      <c r="N15" s="369">
        <f>IFERROR('MO Výkon'!P61/(Objednávka_GLOB!N38+(2*Objednávka_GLOB!N58)),0)</f>
        <v>0</v>
      </c>
      <c r="O15" s="369">
        <f>IFERROR('MO Výkon'!Q61/(Objednávka_GLOB!O38+(2*Objednávka_GLOB!O58)),0)</f>
        <v>0</v>
      </c>
      <c r="P15" s="369">
        <f>IFERROR('MO Výkon'!R61/(Objednávka_GLOB!P38+(2*Objednávka_GLOB!P58)),0)</f>
        <v>0</v>
      </c>
      <c r="Q15" s="395">
        <f>IFERROR('MO Výkon'!S61/(Objednávka_GLOB!Q38+(2*Objednávka_GLOB!Q58)),0)</f>
        <v>0</v>
      </c>
    </row>
    <row r="16" spans="1:17" ht="15.75" thickBot="1" x14ac:dyDescent="0.3">
      <c r="A16" s="45"/>
      <c r="D16" s="140"/>
    </row>
    <row r="17" spans="1:17" x14ac:dyDescent="0.25">
      <c r="A17" s="32" t="s">
        <v>129</v>
      </c>
      <c r="B17" s="33" t="str">
        <f>B$1</f>
        <v>GLOB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309"/>
    </row>
    <row r="18" spans="1:17" ht="15.75" thickBot="1" x14ac:dyDescent="0.3">
      <c r="A18" s="10" t="s">
        <v>130</v>
      </c>
      <c r="B18" s="55"/>
      <c r="C18" s="12" t="str">
        <f>C12</f>
        <v>2031/32</v>
      </c>
      <c r="D18" s="12" t="str">
        <f>D12</f>
        <v>2032/33</v>
      </c>
      <c r="E18" s="12" t="str">
        <f>E12</f>
        <v>2033/34</v>
      </c>
      <c r="F18" s="12" t="str">
        <f>F12</f>
        <v>2034/35</v>
      </c>
      <c r="G18" s="12" t="str">
        <f>G12</f>
        <v>2035/36</v>
      </c>
      <c r="H18" s="12" t="str">
        <f>H12</f>
        <v>2036/37</v>
      </c>
      <c r="I18" s="12" t="str">
        <f>I12</f>
        <v>2037/38</v>
      </c>
      <c r="J18" s="12" t="str">
        <f>J12</f>
        <v>2038/39</v>
      </c>
      <c r="K18" s="12" t="str">
        <f>K12</f>
        <v>2039/40</v>
      </c>
      <c r="L18" s="12" t="str">
        <f>L12</f>
        <v>2040/41</v>
      </c>
      <c r="M18" s="12" t="str">
        <f>M12</f>
        <v>2041/42</v>
      </c>
      <c r="N18" s="12" t="str">
        <f>N12</f>
        <v>2042/43</v>
      </c>
      <c r="O18" s="12" t="str">
        <f>O12</f>
        <v>2043/44</v>
      </c>
      <c r="P18" s="12" t="str">
        <f>P12</f>
        <v>2044/45</v>
      </c>
      <c r="Q18" s="16" t="str">
        <f>Q12</f>
        <v>2045/46</v>
      </c>
    </row>
    <row r="19" spans="1:17" ht="15.75" thickTop="1" x14ac:dyDescent="0.25">
      <c r="A19" s="396" t="s">
        <v>131</v>
      </c>
      <c r="B19" s="397" t="s">
        <v>132</v>
      </c>
      <c r="C19" s="398">
        <f>C38+C58</f>
        <v>0</v>
      </c>
      <c r="D19" s="399">
        <f t="shared" ref="D19:Q19" si="1">D38+D58</f>
        <v>0</v>
      </c>
      <c r="E19" s="399">
        <f t="shared" si="1"/>
        <v>0</v>
      </c>
      <c r="F19" s="399">
        <f t="shared" si="1"/>
        <v>0</v>
      </c>
      <c r="G19" s="399">
        <f t="shared" si="1"/>
        <v>0</v>
      </c>
      <c r="H19" s="399">
        <f t="shared" si="1"/>
        <v>0</v>
      </c>
      <c r="I19" s="399">
        <f t="shared" si="1"/>
        <v>0</v>
      </c>
      <c r="J19" s="399">
        <f t="shared" si="1"/>
        <v>0</v>
      </c>
      <c r="K19" s="399">
        <f t="shared" si="1"/>
        <v>0</v>
      </c>
      <c r="L19" s="399">
        <f t="shared" si="1"/>
        <v>0</v>
      </c>
      <c r="M19" s="399">
        <f t="shared" si="1"/>
        <v>0</v>
      </c>
      <c r="N19" s="399">
        <f t="shared" si="1"/>
        <v>0</v>
      </c>
      <c r="O19" s="399">
        <f t="shared" si="1"/>
        <v>0</v>
      </c>
      <c r="P19" s="399">
        <f t="shared" si="1"/>
        <v>0</v>
      </c>
      <c r="Q19" s="400">
        <f t="shared" si="1"/>
        <v>0</v>
      </c>
    </row>
    <row r="20" spans="1:17" x14ac:dyDescent="0.25">
      <c r="A20" s="5" t="s">
        <v>133</v>
      </c>
      <c r="B20" s="6"/>
      <c r="C20" s="30">
        <f>C19-C3</f>
        <v>-3181517.4999999995</v>
      </c>
      <c r="D20" s="31">
        <f>D19-D3</f>
        <v>-3181517.4999999995</v>
      </c>
      <c r="E20" s="31">
        <f>E19-E3</f>
        <v>-3181517.4999999995</v>
      </c>
      <c r="F20" s="31">
        <f>F19-F3</f>
        <v>-3181517.4999999995</v>
      </c>
      <c r="G20" s="31">
        <f>G19-G3</f>
        <v>-3181517.4999999995</v>
      </c>
      <c r="H20" s="31">
        <f>H19-H3</f>
        <v>-3181517.4999999995</v>
      </c>
      <c r="I20" s="31">
        <f>I19-I3</f>
        <v>-3181517.4999999995</v>
      </c>
      <c r="J20" s="31">
        <f>J19-J3</f>
        <v>-3181517.4999999995</v>
      </c>
      <c r="K20" s="31">
        <f>K19-K3</f>
        <v>-3181517.4999999995</v>
      </c>
      <c r="L20" s="31">
        <f>L19-L3</f>
        <v>-3181517.4999999995</v>
      </c>
      <c r="M20" s="31">
        <f>M19-M3</f>
        <v>-3181517.4999999995</v>
      </c>
      <c r="N20" s="31">
        <f>N19-N3</f>
        <v>-3181517.4999999995</v>
      </c>
      <c r="O20" s="31">
        <f>O19-O3</f>
        <v>-3181517.4999999995</v>
      </c>
      <c r="P20" s="31">
        <f>P19-P3</f>
        <v>-3181517.4999999995</v>
      </c>
      <c r="Q20" s="385">
        <f>Q19-Q3</f>
        <v>-3181517.4999999995</v>
      </c>
    </row>
    <row r="21" spans="1:17" ht="15.75" thickBot="1" x14ac:dyDescent="0.3">
      <c r="A21" s="24" t="s">
        <v>134</v>
      </c>
      <c r="B21" s="56"/>
      <c r="C21" s="401">
        <f>IFERROR(C19/C3,"-")</f>
        <v>0</v>
      </c>
      <c r="D21" s="402">
        <f>IFERROR(D19/D3,"-")</f>
        <v>0</v>
      </c>
      <c r="E21" s="402">
        <f>IFERROR(E19/E3,"-")</f>
        <v>0</v>
      </c>
      <c r="F21" s="402">
        <f>IFERROR(F19/F3,"-")</f>
        <v>0</v>
      </c>
      <c r="G21" s="402">
        <f>IFERROR(G19/G3,"-")</f>
        <v>0</v>
      </c>
      <c r="H21" s="402">
        <f>IFERROR(H19/H3,"-")</f>
        <v>0</v>
      </c>
      <c r="I21" s="402">
        <f>IFERROR(I19/I3,"-")</f>
        <v>0</v>
      </c>
      <c r="J21" s="402">
        <f>IFERROR(J19/J3,"-")</f>
        <v>0</v>
      </c>
      <c r="K21" s="402">
        <f>IFERROR(K19/K3,"-")</f>
        <v>0</v>
      </c>
      <c r="L21" s="402">
        <f>IFERROR(L19/L3,"-")</f>
        <v>0</v>
      </c>
      <c r="M21" s="402">
        <f>IFERROR(M19/M3,"-")</f>
        <v>0</v>
      </c>
      <c r="N21" s="402">
        <f>IFERROR(N19/N3,"-")</f>
        <v>0</v>
      </c>
      <c r="O21" s="402">
        <f>IFERROR(O19/O3,"-")</f>
        <v>0</v>
      </c>
      <c r="P21" s="402">
        <f>IFERROR(P19/P3,"-")</f>
        <v>0</v>
      </c>
      <c r="Q21" s="403">
        <f>IFERROR(Q19/Q3,"-")</f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33" t="str">
        <f>B$1</f>
        <v>GLOB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309"/>
    </row>
    <row r="24" spans="1:17" ht="15.75" thickBot="1" x14ac:dyDescent="0.3">
      <c r="A24" s="10" t="s">
        <v>135</v>
      </c>
      <c r="B24" s="55"/>
      <c r="C24" s="12" t="str">
        <f>C18</f>
        <v>2031/32</v>
      </c>
      <c r="D24" s="12" t="str">
        <f t="shared" ref="D24:Q24" si="2">D18</f>
        <v>2032/33</v>
      </c>
      <c r="E24" s="12" t="str">
        <f t="shared" si="2"/>
        <v>2033/34</v>
      </c>
      <c r="F24" s="12" t="str">
        <f t="shared" si="2"/>
        <v>2034/35</v>
      </c>
      <c r="G24" s="12" t="str">
        <f t="shared" si="2"/>
        <v>2035/36</v>
      </c>
      <c r="H24" s="12" t="str">
        <f t="shared" si="2"/>
        <v>2036/37</v>
      </c>
      <c r="I24" s="12" t="str">
        <f t="shared" si="2"/>
        <v>2037/38</v>
      </c>
      <c r="J24" s="12" t="str">
        <f t="shared" si="2"/>
        <v>2038/39</v>
      </c>
      <c r="K24" s="12" t="str">
        <f t="shared" si="2"/>
        <v>2039/40</v>
      </c>
      <c r="L24" s="12" t="str">
        <f t="shared" si="2"/>
        <v>2040/41</v>
      </c>
      <c r="M24" s="12" t="str">
        <f t="shared" si="2"/>
        <v>2041/42</v>
      </c>
      <c r="N24" s="12" t="str">
        <f t="shared" si="2"/>
        <v>2042/43</v>
      </c>
      <c r="O24" s="12" t="str">
        <f t="shared" si="2"/>
        <v>2043/44</v>
      </c>
      <c r="P24" s="12" t="str">
        <f t="shared" si="2"/>
        <v>2044/45</v>
      </c>
      <c r="Q24" s="16" t="str">
        <f t="shared" si="2"/>
        <v>2045/46</v>
      </c>
    </row>
    <row r="25" spans="1:17" ht="15.75" thickTop="1" x14ac:dyDescent="0.25">
      <c r="A25" s="3" t="s">
        <v>136</v>
      </c>
      <c r="B25" s="4"/>
      <c r="C25" s="39">
        <f>SUM(Objednávka_ACDC!C25,Objednávka_AC!C25)</f>
        <v>0</v>
      </c>
      <c r="D25" s="40">
        <f>SUM(Objednávka_ACDC!D25,Objednávka_AC!D25)</f>
        <v>0</v>
      </c>
      <c r="E25" s="40">
        <f>SUM(Objednávka_ACDC!E25,Objednávka_AC!E25)</f>
        <v>0</v>
      </c>
      <c r="F25" s="40">
        <f>SUM(Objednávka_ACDC!F25,Objednávka_AC!F25)</f>
        <v>0</v>
      </c>
      <c r="G25" s="40">
        <f>SUM(Objednávka_ACDC!G25,Objednávka_AC!G25)</f>
        <v>0</v>
      </c>
      <c r="H25" s="40">
        <f>SUM(Objednávka_ACDC!H25,Objednávka_AC!H25)</f>
        <v>0</v>
      </c>
      <c r="I25" s="40">
        <f>SUM(Objednávka_ACDC!I25,Objednávka_AC!I25)</f>
        <v>0</v>
      </c>
      <c r="J25" s="40">
        <f>SUM(Objednávka_ACDC!J25,Objednávka_AC!J25)</f>
        <v>0</v>
      </c>
      <c r="K25" s="40">
        <f>SUM(Objednávka_ACDC!K25,Objednávka_AC!K25)</f>
        <v>0</v>
      </c>
      <c r="L25" s="40">
        <f>SUM(Objednávka_ACDC!L25,Objednávka_AC!L25)</f>
        <v>0</v>
      </c>
      <c r="M25" s="40">
        <f>SUM(Objednávka_ACDC!M25,Objednávka_AC!M25)</f>
        <v>0</v>
      </c>
      <c r="N25" s="40">
        <f>SUM(Objednávka_ACDC!N25,Objednávka_AC!N25)</f>
        <v>0</v>
      </c>
      <c r="O25" s="40">
        <f>SUM(Objednávka_ACDC!O25,Objednávka_AC!O25)</f>
        <v>0</v>
      </c>
      <c r="P25" s="40">
        <f>SUM(Objednávka_ACDC!P25,Objednávka_AC!P25)</f>
        <v>0</v>
      </c>
      <c r="Q25" s="404">
        <f>SUM(Objednávka_ACDC!Q25,Objednávka_AC!Q25)</f>
        <v>0</v>
      </c>
    </row>
    <row r="26" spans="1:17" x14ac:dyDescent="0.25">
      <c r="A26" s="20" t="s">
        <v>137</v>
      </c>
      <c r="B26" s="21"/>
      <c r="C26" s="41">
        <f>SUM(Objednávka_ACDC!C26,Objednávka_AC!C26)</f>
        <v>0</v>
      </c>
      <c r="D26" s="42">
        <f>SUM(Objednávka_ACDC!D26,Objednávka_AC!D26)</f>
        <v>0</v>
      </c>
      <c r="E26" s="42">
        <f>SUM(Objednávka_ACDC!E26,Objednávka_AC!E26)</f>
        <v>0</v>
      </c>
      <c r="F26" s="42">
        <f>SUM(Objednávka_ACDC!F26,Objednávka_AC!F26)</f>
        <v>0</v>
      </c>
      <c r="G26" s="42">
        <f>SUM(Objednávka_ACDC!G26,Objednávka_AC!G26)</f>
        <v>0</v>
      </c>
      <c r="H26" s="42">
        <f>SUM(Objednávka_ACDC!H26,Objednávka_AC!H26)</f>
        <v>0</v>
      </c>
      <c r="I26" s="42">
        <f>SUM(Objednávka_ACDC!I26,Objednávka_AC!I26)</f>
        <v>0</v>
      </c>
      <c r="J26" s="42">
        <f>SUM(Objednávka_ACDC!J26,Objednávka_AC!J26)</f>
        <v>0</v>
      </c>
      <c r="K26" s="42">
        <f>SUM(Objednávka_ACDC!K26,Objednávka_AC!K26)</f>
        <v>0</v>
      </c>
      <c r="L26" s="42">
        <f>SUM(Objednávka_ACDC!L26,Objednávka_AC!L26)</f>
        <v>0</v>
      </c>
      <c r="M26" s="42">
        <f>SUM(Objednávka_ACDC!M26,Objednávka_AC!M26)</f>
        <v>0</v>
      </c>
      <c r="N26" s="42">
        <f>SUM(Objednávka_ACDC!N26,Objednávka_AC!N26)</f>
        <v>0</v>
      </c>
      <c r="O26" s="42">
        <f>SUM(Objednávka_ACDC!O26,Objednávka_AC!O26)</f>
        <v>0</v>
      </c>
      <c r="P26" s="42">
        <f>SUM(Objednávka_ACDC!P26,Objednávka_AC!P26)</f>
        <v>0</v>
      </c>
      <c r="Q26" s="405">
        <f>SUM(Objednávka_ACDC!Q26,Objednávka_AC!Q26)</f>
        <v>0</v>
      </c>
    </row>
    <row r="27" spans="1:17" x14ac:dyDescent="0.25">
      <c r="A27" s="5" t="s">
        <v>138</v>
      </c>
      <c r="B27" s="6"/>
      <c r="C27" s="41">
        <f>SUM(Objednávka_ACDC!C27,Objednávka_AC!C27)</f>
        <v>0</v>
      </c>
      <c r="D27" s="42">
        <f>SUM(Objednávka_ACDC!D27,Objednávka_AC!D27)</f>
        <v>0</v>
      </c>
      <c r="E27" s="42">
        <f>SUM(Objednávka_ACDC!E27,Objednávka_AC!E27)</f>
        <v>0</v>
      </c>
      <c r="F27" s="42">
        <f>SUM(Objednávka_ACDC!F27,Objednávka_AC!F27)</f>
        <v>0</v>
      </c>
      <c r="G27" s="42">
        <f>SUM(Objednávka_ACDC!G27,Objednávka_AC!G27)</f>
        <v>0</v>
      </c>
      <c r="H27" s="42">
        <f>SUM(Objednávka_ACDC!H27,Objednávka_AC!H27)</f>
        <v>0</v>
      </c>
      <c r="I27" s="42">
        <f>SUM(Objednávka_ACDC!I27,Objednávka_AC!I27)</f>
        <v>0</v>
      </c>
      <c r="J27" s="42">
        <f>SUM(Objednávka_ACDC!J27,Objednávka_AC!J27)</f>
        <v>0</v>
      </c>
      <c r="K27" s="42">
        <f>SUM(Objednávka_ACDC!K27,Objednávka_AC!K27)</f>
        <v>0</v>
      </c>
      <c r="L27" s="42">
        <f>SUM(Objednávka_ACDC!L27,Objednávka_AC!L27)</f>
        <v>0</v>
      </c>
      <c r="M27" s="42">
        <f>SUM(Objednávka_ACDC!M27,Objednávka_AC!M27)</f>
        <v>0</v>
      </c>
      <c r="N27" s="42">
        <f>SUM(Objednávka_ACDC!N27,Objednávka_AC!N27)</f>
        <v>0</v>
      </c>
      <c r="O27" s="42">
        <f>SUM(Objednávka_ACDC!O27,Objednávka_AC!O27)</f>
        <v>0</v>
      </c>
      <c r="P27" s="42">
        <f>SUM(Objednávka_ACDC!P27,Objednávka_AC!P27)</f>
        <v>0</v>
      </c>
      <c r="Q27" s="405">
        <f>SUM(Objednávka_ACDC!Q27,Objednávka_AC!Q27)</f>
        <v>0</v>
      </c>
    </row>
    <row r="28" spans="1:17" x14ac:dyDescent="0.25">
      <c r="A28" s="5" t="s">
        <v>139</v>
      </c>
      <c r="B28" s="6"/>
      <c r="C28" s="41">
        <f>SUM(Objednávka_ACDC!C28,Objednávka_AC!C28)</f>
        <v>0</v>
      </c>
      <c r="D28" s="42">
        <f>SUM(Objednávka_ACDC!D28,Objednávka_AC!D28)</f>
        <v>0</v>
      </c>
      <c r="E28" s="42">
        <f>SUM(Objednávka_ACDC!E28,Objednávka_AC!E28)</f>
        <v>0</v>
      </c>
      <c r="F28" s="42">
        <f>SUM(Objednávka_ACDC!F28,Objednávka_AC!F28)</f>
        <v>0</v>
      </c>
      <c r="G28" s="42">
        <f>SUM(Objednávka_ACDC!G28,Objednávka_AC!G28)</f>
        <v>0</v>
      </c>
      <c r="H28" s="42">
        <f>SUM(Objednávka_ACDC!H28,Objednávka_AC!H28)</f>
        <v>0</v>
      </c>
      <c r="I28" s="42">
        <f>SUM(Objednávka_ACDC!I28,Objednávka_AC!I28)</f>
        <v>0</v>
      </c>
      <c r="J28" s="42">
        <f>SUM(Objednávka_ACDC!J28,Objednávka_AC!J28)</f>
        <v>0</v>
      </c>
      <c r="K28" s="42">
        <f>SUM(Objednávka_ACDC!K28,Objednávka_AC!K28)</f>
        <v>0</v>
      </c>
      <c r="L28" s="42">
        <f>SUM(Objednávka_ACDC!L28,Objednávka_AC!L28)</f>
        <v>0</v>
      </c>
      <c r="M28" s="42">
        <f>SUM(Objednávka_ACDC!M28,Objednávka_AC!M28)</f>
        <v>0</v>
      </c>
      <c r="N28" s="42">
        <f>SUM(Objednávka_ACDC!N28,Objednávka_AC!N28)</f>
        <v>0</v>
      </c>
      <c r="O28" s="42">
        <f>SUM(Objednávka_ACDC!O28,Objednávka_AC!O28)</f>
        <v>0</v>
      </c>
      <c r="P28" s="42">
        <f>SUM(Objednávka_ACDC!P28,Objednávka_AC!P28)</f>
        <v>0</v>
      </c>
      <c r="Q28" s="405">
        <f>SUM(Objednávka_ACDC!Q28,Objednávka_AC!Q28)</f>
        <v>0</v>
      </c>
    </row>
    <row r="29" spans="1:17" x14ac:dyDescent="0.25">
      <c r="A29" s="5" t="s">
        <v>140</v>
      </c>
      <c r="B29" s="6"/>
      <c r="C29" s="41">
        <f>SUM(Objednávka_ACDC!C29,Objednávka_AC!C29)</f>
        <v>0</v>
      </c>
      <c r="D29" s="42">
        <f>SUM(Objednávka_ACDC!D29,Objednávka_AC!D29)</f>
        <v>0</v>
      </c>
      <c r="E29" s="42">
        <f>SUM(Objednávka_ACDC!E29,Objednávka_AC!E29)</f>
        <v>0</v>
      </c>
      <c r="F29" s="42">
        <f>SUM(Objednávka_ACDC!F29,Objednávka_AC!F29)</f>
        <v>0</v>
      </c>
      <c r="G29" s="42">
        <f>SUM(Objednávka_ACDC!G29,Objednávka_AC!G29)</f>
        <v>0</v>
      </c>
      <c r="H29" s="42">
        <f>SUM(Objednávka_ACDC!H29,Objednávka_AC!H29)</f>
        <v>0</v>
      </c>
      <c r="I29" s="42">
        <f>SUM(Objednávka_ACDC!I29,Objednávka_AC!I29)</f>
        <v>0</v>
      </c>
      <c r="J29" s="42">
        <f>SUM(Objednávka_ACDC!J29,Objednávka_AC!J29)</f>
        <v>0</v>
      </c>
      <c r="K29" s="42">
        <f>SUM(Objednávka_ACDC!K29,Objednávka_AC!K29)</f>
        <v>0</v>
      </c>
      <c r="L29" s="42">
        <f>SUM(Objednávka_ACDC!L29,Objednávka_AC!L29)</f>
        <v>0</v>
      </c>
      <c r="M29" s="42">
        <f>SUM(Objednávka_ACDC!M29,Objednávka_AC!M29)</f>
        <v>0</v>
      </c>
      <c r="N29" s="42">
        <f>SUM(Objednávka_ACDC!N29,Objednávka_AC!N29)</f>
        <v>0</v>
      </c>
      <c r="O29" s="42">
        <f>SUM(Objednávka_ACDC!O29,Objednávka_AC!O29)</f>
        <v>0</v>
      </c>
      <c r="P29" s="42">
        <f>SUM(Objednávka_ACDC!P29,Objednávka_AC!P29)</f>
        <v>0</v>
      </c>
      <c r="Q29" s="405">
        <f>SUM(Objednávka_ACDC!Q29,Objednávka_AC!Q29)</f>
        <v>0</v>
      </c>
    </row>
    <row r="30" spans="1:17" x14ac:dyDescent="0.25">
      <c r="A30" s="5" t="s">
        <v>141</v>
      </c>
      <c r="B30" s="6"/>
      <c r="C30" s="41">
        <f>SUM(Objednávka_ACDC!C30,Objednávka_AC!C30)</f>
        <v>0</v>
      </c>
      <c r="D30" s="42">
        <f>SUM(Objednávka_ACDC!D30,Objednávka_AC!D30)</f>
        <v>0</v>
      </c>
      <c r="E30" s="42">
        <f>SUM(Objednávka_ACDC!E30,Objednávka_AC!E30)</f>
        <v>0</v>
      </c>
      <c r="F30" s="42">
        <f>SUM(Objednávka_ACDC!F30,Objednávka_AC!F30)</f>
        <v>0</v>
      </c>
      <c r="G30" s="42">
        <f>SUM(Objednávka_ACDC!G30,Objednávka_AC!G30)</f>
        <v>0</v>
      </c>
      <c r="H30" s="42">
        <f>SUM(Objednávka_ACDC!H30,Objednávka_AC!H30)</f>
        <v>0</v>
      </c>
      <c r="I30" s="42">
        <f>SUM(Objednávka_ACDC!I30,Objednávka_AC!I30)</f>
        <v>0</v>
      </c>
      <c r="J30" s="42">
        <f>SUM(Objednávka_ACDC!J30,Objednávka_AC!J30)</f>
        <v>0</v>
      </c>
      <c r="K30" s="42">
        <f>SUM(Objednávka_ACDC!K30,Objednávka_AC!K30)</f>
        <v>0</v>
      </c>
      <c r="L30" s="42">
        <f>SUM(Objednávka_ACDC!L30,Objednávka_AC!L30)</f>
        <v>0</v>
      </c>
      <c r="M30" s="42">
        <f>SUM(Objednávka_ACDC!M30,Objednávka_AC!M30)</f>
        <v>0</v>
      </c>
      <c r="N30" s="42">
        <f>SUM(Objednávka_ACDC!N30,Objednávka_AC!N30)</f>
        <v>0</v>
      </c>
      <c r="O30" s="42">
        <f>SUM(Objednávka_ACDC!O30,Objednávka_AC!O30)</f>
        <v>0</v>
      </c>
      <c r="P30" s="42">
        <f>SUM(Objednávka_ACDC!P30,Objednávka_AC!P30)</f>
        <v>0</v>
      </c>
      <c r="Q30" s="405">
        <f>SUM(Objednávka_ACDC!Q30,Objednávka_AC!Q30)</f>
        <v>0</v>
      </c>
    </row>
    <row r="31" spans="1:17" x14ac:dyDescent="0.25">
      <c r="A31" s="5" t="s">
        <v>142</v>
      </c>
      <c r="B31" s="6"/>
      <c r="C31" s="41">
        <f>SUM(Objednávka_ACDC!C31,Objednávka_AC!C31)</f>
        <v>0</v>
      </c>
      <c r="D31" s="42">
        <f>SUM(Objednávka_ACDC!D31,Objednávka_AC!D31)</f>
        <v>0</v>
      </c>
      <c r="E31" s="42">
        <f>SUM(Objednávka_ACDC!E31,Objednávka_AC!E31)</f>
        <v>0</v>
      </c>
      <c r="F31" s="42">
        <f>SUM(Objednávka_ACDC!F31,Objednávka_AC!F31)</f>
        <v>0</v>
      </c>
      <c r="G31" s="42">
        <f>SUM(Objednávka_ACDC!G31,Objednávka_AC!G31)</f>
        <v>0</v>
      </c>
      <c r="H31" s="42">
        <f>SUM(Objednávka_ACDC!H31,Objednávka_AC!H31)</f>
        <v>0</v>
      </c>
      <c r="I31" s="42">
        <f>SUM(Objednávka_ACDC!I31,Objednávka_AC!I31)</f>
        <v>0</v>
      </c>
      <c r="J31" s="42">
        <f>SUM(Objednávka_ACDC!J31,Objednávka_AC!J31)</f>
        <v>0</v>
      </c>
      <c r="K31" s="42">
        <f>SUM(Objednávka_ACDC!K31,Objednávka_AC!K31)</f>
        <v>0</v>
      </c>
      <c r="L31" s="42">
        <f>SUM(Objednávka_ACDC!L31,Objednávka_AC!L31)</f>
        <v>0</v>
      </c>
      <c r="M31" s="42">
        <f>SUM(Objednávka_ACDC!M31,Objednávka_AC!M31)</f>
        <v>0</v>
      </c>
      <c r="N31" s="42">
        <f>SUM(Objednávka_ACDC!N31,Objednávka_AC!N31)</f>
        <v>0</v>
      </c>
      <c r="O31" s="42">
        <f>SUM(Objednávka_ACDC!O31,Objednávka_AC!O31)</f>
        <v>0</v>
      </c>
      <c r="P31" s="42">
        <f>SUM(Objednávka_ACDC!P31,Objednávka_AC!P31)</f>
        <v>0</v>
      </c>
      <c r="Q31" s="405">
        <f>SUM(Objednávka_ACDC!Q31,Objednávka_AC!Q31)</f>
        <v>0</v>
      </c>
    </row>
    <row r="32" spans="1:17" x14ac:dyDescent="0.25">
      <c r="A32" s="5" t="s">
        <v>143</v>
      </c>
      <c r="B32" s="6"/>
      <c r="C32" s="41">
        <f>SUM(Objednávka_ACDC!C32,Objednávka_AC!C32)</f>
        <v>0</v>
      </c>
      <c r="D32" s="42">
        <f>SUM(Objednávka_ACDC!D32,Objednávka_AC!D32)</f>
        <v>0</v>
      </c>
      <c r="E32" s="42">
        <f>SUM(Objednávka_ACDC!E32,Objednávka_AC!E32)</f>
        <v>0</v>
      </c>
      <c r="F32" s="42">
        <f>SUM(Objednávka_ACDC!F32,Objednávka_AC!F32)</f>
        <v>0</v>
      </c>
      <c r="G32" s="42">
        <f>SUM(Objednávka_ACDC!G32,Objednávka_AC!G32)</f>
        <v>0</v>
      </c>
      <c r="H32" s="42">
        <f>SUM(Objednávka_ACDC!H32,Objednávka_AC!H32)</f>
        <v>0</v>
      </c>
      <c r="I32" s="42">
        <f>SUM(Objednávka_ACDC!I32,Objednávka_AC!I32)</f>
        <v>0</v>
      </c>
      <c r="J32" s="42">
        <f>SUM(Objednávka_ACDC!J32,Objednávka_AC!J32)</f>
        <v>0</v>
      </c>
      <c r="K32" s="42">
        <f>SUM(Objednávka_ACDC!K32,Objednávka_AC!K32)</f>
        <v>0</v>
      </c>
      <c r="L32" s="42">
        <f>SUM(Objednávka_ACDC!L32,Objednávka_AC!L32)</f>
        <v>0</v>
      </c>
      <c r="M32" s="42">
        <f>SUM(Objednávka_ACDC!M32,Objednávka_AC!M32)</f>
        <v>0</v>
      </c>
      <c r="N32" s="42">
        <f>SUM(Objednávka_ACDC!N32,Objednávka_AC!N32)</f>
        <v>0</v>
      </c>
      <c r="O32" s="42">
        <f>SUM(Objednávka_ACDC!O32,Objednávka_AC!O32)</f>
        <v>0</v>
      </c>
      <c r="P32" s="42">
        <f>SUM(Objednávka_ACDC!P32,Objednávka_AC!P32)</f>
        <v>0</v>
      </c>
      <c r="Q32" s="405">
        <f>SUM(Objednávka_ACDC!Q32,Objednávka_AC!Q32)</f>
        <v>0</v>
      </c>
    </row>
    <row r="33" spans="1:17" x14ac:dyDescent="0.25">
      <c r="A33" s="5" t="s">
        <v>144</v>
      </c>
      <c r="B33" s="6"/>
      <c r="C33" s="41">
        <f>SUM(Objednávka_ACDC!C33,Objednávka_AC!C33)</f>
        <v>0</v>
      </c>
      <c r="D33" s="42">
        <f>SUM(Objednávka_ACDC!D33,Objednávka_AC!D33)</f>
        <v>0</v>
      </c>
      <c r="E33" s="42">
        <f>SUM(Objednávka_ACDC!E33,Objednávka_AC!E33)</f>
        <v>0</v>
      </c>
      <c r="F33" s="42">
        <f>SUM(Objednávka_ACDC!F33,Objednávka_AC!F33)</f>
        <v>0</v>
      </c>
      <c r="G33" s="42">
        <f>SUM(Objednávka_ACDC!G33,Objednávka_AC!G33)</f>
        <v>0</v>
      </c>
      <c r="H33" s="42">
        <f>SUM(Objednávka_ACDC!H33,Objednávka_AC!H33)</f>
        <v>0</v>
      </c>
      <c r="I33" s="42">
        <f>SUM(Objednávka_ACDC!I33,Objednávka_AC!I33)</f>
        <v>0</v>
      </c>
      <c r="J33" s="42">
        <f>SUM(Objednávka_ACDC!J33,Objednávka_AC!J33)</f>
        <v>0</v>
      </c>
      <c r="K33" s="42">
        <f>SUM(Objednávka_ACDC!K33,Objednávka_AC!K33)</f>
        <v>0</v>
      </c>
      <c r="L33" s="42">
        <f>SUM(Objednávka_ACDC!L33,Objednávka_AC!L33)</f>
        <v>0</v>
      </c>
      <c r="M33" s="42">
        <f>SUM(Objednávka_ACDC!M33,Objednávka_AC!M33)</f>
        <v>0</v>
      </c>
      <c r="N33" s="42">
        <f>SUM(Objednávka_ACDC!N33,Objednávka_AC!N33)</f>
        <v>0</v>
      </c>
      <c r="O33" s="42">
        <f>SUM(Objednávka_ACDC!O33,Objednávka_AC!O33)</f>
        <v>0</v>
      </c>
      <c r="P33" s="42">
        <f>SUM(Objednávka_ACDC!P33,Objednávka_AC!P33)</f>
        <v>0</v>
      </c>
      <c r="Q33" s="405">
        <f>SUM(Objednávka_ACDC!Q33,Objednávka_AC!Q33)</f>
        <v>0</v>
      </c>
    </row>
    <row r="34" spans="1:17" x14ac:dyDescent="0.25">
      <c r="A34" s="5" t="s">
        <v>145</v>
      </c>
      <c r="B34" s="6"/>
      <c r="C34" s="41">
        <f>SUM(Objednávka_ACDC!C34,Objednávka_AC!C34)</f>
        <v>0</v>
      </c>
      <c r="D34" s="42">
        <f>SUM(Objednávka_ACDC!D34,Objednávka_AC!D34)</f>
        <v>0</v>
      </c>
      <c r="E34" s="42">
        <f>SUM(Objednávka_ACDC!E34,Objednávka_AC!E34)</f>
        <v>0</v>
      </c>
      <c r="F34" s="42">
        <f>SUM(Objednávka_ACDC!F34,Objednávka_AC!F34)</f>
        <v>0</v>
      </c>
      <c r="G34" s="42">
        <f>SUM(Objednávka_ACDC!G34,Objednávka_AC!G34)</f>
        <v>0</v>
      </c>
      <c r="H34" s="42">
        <f>SUM(Objednávka_ACDC!H34,Objednávka_AC!H34)</f>
        <v>0</v>
      </c>
      <c r="I34" s="42">
        <f>SUM(Objednávka_ACDC!I34,Objednávka_AC!I34)</f>
        <v>0</v>
      </c>
      <c r="J34" s="42">
        <f>SUM(Objednávka_ACDC!J34,Objednávka_AC!J34)</f>
        <v>0</v>
      </c>
      <c r="K34" s="42">
        <f>SUM(Objednávka_ACDC!K34,Objednávka_AC!K34)</f>
        <v>0</v>
      </c>
      <c r="L34" s="42">
        <f>SUM(Objednávka_ACDC!L34,Objednávka_AC!L34)</f>
        <v>0</v>
      </c>
      <c r="M34" s="42">
        <f>SUM(Objednávka_ACDC!M34,Objednávka_AC!M34)</f>
        <v>0</v>
      </c>
      <c r="N34" s="42">
        <f>SUM(Objednávka_ACDC!N34,Objednávka_AC!N34)</f>
        <v>0</v>
      </c>
      <c r="O34" s="42">
        <f>SUM(Objednávka_ACDC!O34,Objednávka_AC!O34)</f>
        <v>0</v>
      </c>
      <c r="P34" s="42">
        <f>SUM(Objednávka_ACDC!P34,Objednávka_AC!P34)</f>
        <v>0</v>
      </c>
      <c r="Q34" s="405">
        <f>SUM(Objednávka_ACDC!Q34,Objednávka_AC!Q34)</f>
        <v>0</v>
      </c>
    </row>
    <row r="35" spans="1:17" x14ac:dyDescent="0.25">
      <c r="A35" s="5" t="s">
        <v>146</v>
      </c>
      <c r="B35" s="6"/>
      <c r="C35" s="41">
        <f>SUM(Objednávka_ACDC!C35,Objednávka_AC!C35)</f>
        <v>0</v>
      </c>
      <c r="D35" s="42">
        <f>SUM(Objednávka_ACDC!D35,Objednávka_AC!D35)</f>
        <v>0</v>
      </c>
      <c r="E35" s="42">
        <f>SUM(Objednávka_ACDC!E35,Objednávka_AC!E35)</f>
        <v>0</v>
      </c>
      <c r="F35" s="42">
        <f>SUM(Objednávka_ACDC!F35,Objednávka_AC!F35)</f>
        <v>0</v>
      </c>
      <c r="G35" s="42">
        <f>SUM(Objednávka_ACDC!G35,Objednávka_AC!G35)</f>
        <v>0</v>
      </c>
      <c r="H35" s="42">
        <f>SUM(Objednávka_ACDC!H35,Objednávka_AC!H35)</f>
        <v>0</v>
      </c>
      <c r="I35" s="42">
        <f>SUM(Objednávka_ACDC!I35,Objednávka_AC!I35)</f>
        <v>0</v>
      </c>
      <c r="J35" s="42">
        <f>SUM(Objednávka_ACDC!J35,Objednávka_AC!J35)</f>
        <v>0</v>
      </c>
      <c r="K35" s="42">
        <f>SUM(Objednávka_ACDC!K35,Objednávka_AC!K35)</f>
        <v>0</v>
      </c>
      <c r="L35" s="42">
        <f>SUM(Objednávka_ACDC!L35,Objednávka_AC!L35)</f>
        <v>0</v>
      </c>
      <c r="M35" s="42">
        <f>SUM(Objednávka_ACDC!M35,Objednávka_AC!M35)</f>
        <v>0</v>
      </c>
      <c r="N35" s="42">
        <f>SUM(Objednávka_ACDC!N35,Objednávka_AC!N35)</f>
        <v>0</v>
      </c>
      <c r="O35" s="42">
        <f>SUM(Objednávka_ACDC!O35,Objednávka_AC!O35)</f>
        <v>0</v>
      </c>
      <c r="P35" s="42">
        <f>SUM(Objednávka_ACDC!P35,Objednávka_AC!P35)</f>
        <v>0</v>
      </c>
      <c r="Q35" s="405">
        <f>SUM(Objednávka_ACDC!Q35,Objednávka_AC!Q35)</f>
        <v>0</v>
      </c>
    </row>
    <row r="36" spans="1:17" x14ac:dyDescent="0.25">
      <c r="A36" s="5" t="s">
        <v>147</v>
      </c>
      <c r="B36" s="6"/>
      <c r="C36" s="41">
        <f>SUM(Objednávka_ACDC!C36,Objednávka_AC!C36)</f>
        <v>0</v>
      </c>
      <c r="D36" s="42">
        <f>SUM(Objednávka_ACDC!D36,Objednávka_AC!D36)</f>
        <v>0</v>
      </c>
      <c r="E36" s="42">
        <f>SUM(Objednávka_ACDC!E36,Objednávka_AC!E36)</f>
        <v>0</v>
      </c>
      <c r="F36" s="42">
        <f>SUM(Objednávka_ACDC!F36,Objednávka_AC!F36)</f>
        <v>0</v>
      </c>
      <c r="G36" s="42">
        <f>SUM(Objednávka_ACDC!G36,Objednávka_AC!G36)</f>
        <v>0</v>
      </c>
      <c r="H36" s="42">
        <f>SUM(Objednávka_ACDC!H36,Objednávka_AC!H36)</f>
        <v>0</v>
      </c>
      <c r="I36" s="42">
        <f>SUM(Objednávka_ACDC!I36,Objednávka_AC!I36)</f>
        <v>0</v>
      </c>
      <c r="J36" s="42">
        <f>SUM(Objednávka_ACDC!J36,Objednávka_AC!J36)</f>
        <v>0</v>
      </c>
      <c r="K36" s="42">
        <f>SUM(Objednávka_ACDC!K36,Objednávka_AC!K36)</f>
        <v>0</v>
      </c>
      <c r="L36" s="42">
        <f>SUM(Objednávka_ACDC!L36,Objednávka_AC!L36)</f>
        <v>0</v>
      </c>
      <c r="M36" s="42">
        <f>SUM(Objednávka_ACDC!M36,Objednávka_AC!M36)</f>
        <v>0</v>
      </c>
      <c r="N36" s="42">
        <f>SUM(Objednávka_ACDC!N36,Objednávka_AC!N36)</f>
        <v>0</v>
      </c>
      <c r="O36" s="42">
        <f>SUM(Objednávka_ACDC!O36,Objednávka_AC!O36)</f>
        <v>0</v>
      </c>
      <c r="P36" s="42">
        <f>SUM(Objednávka_ACDC!P36,Objednávka_AC!P36)</f>
        <v>0</v>
      </c>
      <c r="Q36" s="405">
        <f>SUM(Objednávka_ACDC!Q36,Objednávka_AC!Q36)</f>
        <v>0</v>
      </c>
    </row>
    <row r="37" spans="1:17" ht="15.75" thickBot="1" x14ac:dyDescent="0.3">
      <c r="A37" s="24" t="s">
        <v>148</v>
      </c>
      <c r="B37" s="56"/>
      <c r="C37" s="43">
        <f>SUM(Objednávka_ACDC!C37,Objednávka_AC!C37)</f>
        <v>0</v>
      </c>
      <c r="D37" s="44">
        <f>SUM(Objednávka_ACDC!D37,Objednávka_AC!D37)</f>
        <v>0</v>
      </c>
      <c r="E37" s="44">
        <f>SUM(Objednávka_ACDC!E37,Objednávka_AC!E37)</f>
        <v>0</v>
      </c>
      <c r="F37" s="44">
        <f>SUM(Objednávka_ACDC!F37,Objednávka_AC!F37)</f>
        <v>0</v>
      </c>
      <c r="G37" s="44">
        <f>SUM(Objednávka_ACDC!G37,Objednávka_AC!G37)</f>
        <v>0</v>
      </c>
      <c r="H37" s="44">
        <f>SUM(Objednávka_ACDC!H37,Objednávka_AC!H37)</f>
        <v>0</v>
      </c>
      <c r="I37" s="44">
        <f>SUM(Objednávka_ACDC!I37,Objednávka_AC!I37)</f>
        <v>0</v>
      </c>
      <c r="J37" s="44">
        <f>SUM(Objednávka_ACDC!J37,Objednávka_AC!J37)</f>
        <v>0</v>
      </c>
      <c r="K37" s="44">
        <f>SUM(Objednávka_ACDC!K37,Objednávka_AC!K37)</f>
        <v>0</v>
      </c>
      <c r="L37" s="44">
        <f>SUM(Objednávka_ACDC!L37,Objednávka_AC!L37)</f>
        <v>0</v>
      </c>
      <c r="M37" s="44">
        <f>SUM(Objednávka_ACDC!M37,Objednávka_AC!M37)</f>
        <v>0</v>
      </c>
      <c r="N37" s="44">
        <f>SUM(Objednávka_ACDC!N37,Objednávka_AC!N37)</f>
        <v>0</v>
      </c>
      <c r="O37" s="44">
        <f>SUM(Objednávka_ACDC!O37,Objednávka_AC!O37)</f>
        <v>0</v>
      </c>
      <c r="P37" s="44">
        <f>SUM(Objednávka_ACDC!P37,Objednávka_AC!P37)</f>
        <v>0</v>
      </c>
      <c r="Q37" s="406">
        <f>SUM(Objednávka_ACDC!Q37,Objednávka_AC!Q37)</f>
        <v>0</v>
      </c>
    </row>
    <row r="38" spans="1:17" ht="15.75" x14ac:dyDescent="0.25">
      <c r="A38" s="396" t="s">
        <v>149</v>
      </c>
      <c r="B38" s="407" t="s">
        <v>150</v>
      </c>
      <c r="C38" s="398">
        <f>SUM(C25:C37)</f>
        <v>0</v>
      </c>
      <c r="D38" s="399">
        <f t="shared" ref="D38:Q38" si="3">SUM(D25:D37)</f>
        <v>0</v>
      </c>
      <c r="E38" s="399">
        <f t="shared" si="3"/>
        <v>0</v>
      </c>
      <c r="F38" s="399">
        <f t="shared" si="3"/>
        <v>0</v>
      </c>
      <c r="G38" s="399">
        <f t="shared" si="3"/>
        <v>0</v>
      </c>
      <c r="H38" s="399">
        <f t="shared" si="3"/>
        <v>0</v>
      </c>
      <c r="I38" s="399">
        <f t="shared" si="3"/>
        <v>0</v>
      </c>
      <c r="J38" s="399">
        <f t="shared" si="3"/>
        <v>0</v>
      </c>
      <c r="K38" s="399">
        <f t="shared" si="3"/>
        <v>0</v>
      </c>
      <c r="L38" s="399">
        <f t="shared" si="3"/>
        <v>0</v>
      </c>
      <c r="M38" s="399">
        <f t="shared" si="3"/>
        <v>0</v>
      </c>
      <c r="N38" s="399">
        <f t="shared" si="3"/>
        <v>0</v>
      </c>
      <c r="O38" s="399">
        <f t="shared" si="3"/>
        <v>0</v>
      </c>
      <c r="P38" s="399">
        <f t="shared" si="3"/>
        <v>0</v>
      </c>
      <c r="Q38" s="400">
        <f t="shared" si="3"/>
        <v>0</v>
      </c>
    </row>
    <row r="39" spans="1:17" x14ac:dyDescent="0.25">
      <c r="A39" s="5" t="s">
        <v>151</v>
      </c>
      <c r="B39" s="6"/>
      <c r="C39" s="30">
        <f>C38-C4</f>
        <v>-3181517.4999999995</v>
      </c>
      <c r="D39" s="31">
        <f>D38-D4</f>
        <v>-3181517.4999999995</v>
      </c>
      <c r="E39" s="31">
        <f>E38-E4</f>
        <v>-3181517.4999999995</v>
      </c>
      <c r="F39" s="31">
        <f>F38-F4</f>
        <v>-3181517.4999999995</v>
      </c>
      <c r="G39" s="31">
        <f>G38-G4</f>
        <v>-3181517.4999999995</v>
      </c>
      <c r="H39" s="31">
        <f>H38-H4</f>
        <v>-3181517.4999999995</v>
      </c>
      <c r="I39" s="31">
        <f>I38-I4</f>
        <v>-3181517.4999999995</v>
      </c>
      <c r="J39" s="31">
        <f>J38-J4</f>
        <v>-3181517.4999999995</v>
      </c>
      <c r="K39" s="31">
        <f>K38-K4</f>
        <v>-3181517.4999999995</v>
      </c>
      <c r="L39" s="31">
        <f>L38-L4</f>
        <v>-3181517.4999999995</v>
      </c>
      <c r="M39" s="31">
        <f>M38-M4</f>
        <v>-3181517.4999999995</v>
      </c>
      <c r="N39" s="31">
        <f>N38-N4</f>
        <v>-3181517.4999999995</v>
      </c>
      <c r="O39" s="31">
        <f>O38-O4</f>
        <v>-3181517.4999999995</v>
      </c>
      <c r="P39" s="31">
        <f>P38-P4</f>
        <v>-3181517.4999999995</v>
      </c>
      <c r="Q39" s="385">
        <f>Q38-Q4</f>
        <v>-3181517.4999999995</v>
      </c>
    </row>
    <row r="40" spans="1:17" x14ac:dyDescent="0.25">
      <c r="A40" s="35" t="s">
        <v>152</v>
      </c>
      <c r="B40" s="58"/>
      <c r="C40" s="408">
        <f>IFERROR(C38/C4,"-")</f>
        <v>0</v>
      </c>
      <c r="D40" s="409">
        <f>IFERROR(D38/D4,"-")</f>
        <v>0</v>
      </c>
      <c r="E40" s="409">
        <f>IFERROR(E38/E4,"-")</f>
        <v>0</v>
      </c>
      <c r="F40" s="409">
        <f>IFERROR(F38/F4,"-")</f>
        <v>0</v>
      </c>
      <c r="G40" s="409">
        <f>IFERROR(G38/G4,"-")</f>
        <v>0</v>
      </c>
      <c r="H40" s="409">
        <f>IFERROR(H38/H4,"-")</f>
        <v>0</v>
      </c>
      <c r="I40" s="409">
        <f>IFERROR(I38/I4,"-")</f>
        <v>0</v>
      </c>
      <c r="J40" s="409">
        <f>IFERROR(J38/J4,"-")</f>
        <v>0</v>
      </c>
      <c r="K40" s="409">
        <f>IFERROR(K38/K4,"-")</f>
        <v>0</v>
      </c>
      <c r="L40" s="409">
        <f>IFERROR(L38/L4,"-")</f>
        <v>0</v>
      </c>
      <c r="M40" s="409">
        <f>IFERROR(M38/M4,"-")</f>
        <v>0</v>
      </c>
      <c r="N40" s="409">
        <f>IFERROR(N38/N4,"-")</f>
        <v>0</v>
      </c>
      <c r="O40" s="409">
        <f>IFERROR(O38/O4,"-")</f>
        <v>0</v>
      </c>
      <c r="P40" s="409">
        <f>IFERROR(P38/P4,"-")</f>
        <v>0</v>
      </c>
      <c r="Q40" s="410">
        <f>IFERROR(Q38/Q4,"-")</f>
        <v>0</v>
      </c>
    </row>
    <row r="41" spans="1:17" ht="15.75" thickBot="1" x14ac:dyDescent="0.3">
      <c r="A41" s="24" t="s">
        <v>153</v>
      </c>
      <c r="B41" s="56"/>
      <c r="C41" s="401" t="str">
        <f>IFERROR(C38/C19,"-")</f>
        <v>-</v>
      </c>
      <c r="D41" s="402" t="str">
        <f t="shared" ref="D41:Q41" si="4">IFERROR(D38/D19,"-")</f>
        <v>-</v>
      </c>
      <c r="E41" s="402" t="str">
        <f t="shared" si="4"/>
        <v>-</v>
      </c>
      <c r="F41" s="402" t="str">
        <f t="shared" si="4"/>
        <v>-</v>
      </c>
      <c r="G41" s="402" t="str">
        <f t="shared" si="4"/>
        <v>-</v>
      </c>
      <c r="H41" s="402" t="str">
        <f t="shared" si="4"/>
        <v>-</v>
      </c>
      <c r="I41" s="402" t="str">
        <f t="shared" si="4"/>
        <v>-</v>
      </c>
      <c r="J41" s="402" t="str">
        <f t="shared" si="4"/>
        <v>-</v>
      </c>
      <c r="K41" s="402" t="str">
        <f t="shared" si="4"/>
        <v>-</v>
      </c>
      <c r="L41" s="402" t="str">
        <f t="shared" si="4"/>
        <v>-</v>
      </c>
      <c r="M41" s="402" t="str">
        <f t="shared" si="4"/>
        <v>-</v>
      </c>
      <c r="N41" s="402" t="str">
        <f t="shared" si="4"/>
        <v>-</v>
      </c>
      <c r="O41" s="402" t="str">
        <f t="shared" si="4"/>
        <v>-</v>
      </c>
      <c r="P41" s="402" t="str">
        <f t="shared" si="4"/>
        <v>-</v>
      </c>
      <c r="Q41" s="403" t="str">
        <f t="shared" si="4"/>
        <v>-</v>
      </c>
    </row>
    <row r="42" spans="1:17" ht="15.75" thickBot="1" x14ac:dyDescent="0.3"/>
    <row r="43" spans="1:17" x14ac:dyDescent="0.25">
      <c r="A43" s="32" t="s">
        <v>129</v>
      </c>
      <c r="B43" s="33" t="str">
        <f>B$1</f>
        <v>GLOB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309"/>
    </row>
    <row r="44" spans="1:17" ht="15.75" thickBot="1" x14ac:dyDescent="0.3">
      <c r="A44" s="10" t="s">
        <v>393</v>
      </c>
      <c r="B44" s="55"/>
      <c r="C44" s="12" t="str">
        <f>C24</f>
        <v>2031/32</v>
      </c>
      <c r="D44" s="12" t="str">
        <f t="shared" ref="D44:Q44" si="5">D24</f>
        <v>2032/33</v>
      </c>
      <c r="E44" s="12" t="str">
        <f t="shared" si="5"/>
        <v>2033/34</v>
      </c>
      <c r="F44" s="12" t="str">
        <f t="shared" si="5"/>
        <v>2034/35</v>
      </c>
      <c r="G44" s="12" t="str">
        <f t="shared" si="5"/>
        <v>2035/36</v>
      </c>
      <c r="H44" s="12" t="str">
        <f t="shared" si="5"/>
        <v>2036/37</v>
      </c>
      <c r="I44" s="12" t="str">
        <f t="shared" si="5"/>
        <v>2037/38</v>
      </c>
      <c r="J44" s="12" t="str">
        <f t="shared" si="5"/>
        <v>2038/39</v>
      </c>
      <c r="K44" s="12" t="str">
        <f t="shared" si="5"/>
        <v>2039/40</v>
      </c>
      <c r="L44" s="12" t="str">
        <f t="shared" si="5"/>
        <v>2040/41</v>
      </c>
      <c r="M44" s="12" t="str">
        <f t="shared" si="5"/>
        <v>2041/42</v>
      </c>
      <c r="N44" s="12" t="str">
        <f t="shared" si="5"/>
        <v>2042/43</v>
      </c>
      <c r="O44" s="12" t="str">
        <f t="shared" si="5"/>
        <v>2043/44</v>
      </c>
      <c r="P44" s="12" t="str">
        <f t="shared" si="5"/>
        <v>2044/45</v>
      </c>
      <c r="Q44" s="16" t="str">
        <f t="shared" si="5"/>
        <v>2045/46</v>
      </c>
    </row>
    <row r="45" spans="1:17" ht="15.75" thickTop="1" x14ac:dyDescent="0.25">
      <c r="A45" s="3" t="s">
        <v>136</v>
      </c>
      <c r="B45" s="4"/>
      <c r="C45" s="39">
        <f>SUM(Objednávka_ACDC!C45,Objednávka_AC!C45)</f>
        <v>0</v>
      </c>
      <c r="D45" s="40">
        <f>SUM(Objednávka_ACDC!D45,Objednávka_AC!D45)</f>
        <v>0</v>
      </c>
      <c r="E45" s="40">
        <f>SUM(Objednávka_ACDC!E45,Objednávka_AC!E45)</f>
        <v>0</v>
      </c>
      <c r="F45" s="40">
        <f>SUM(Objednávka_ACDC!F45,Objednávka_AC!F45)</f>
        <v>0</v>
      </c>
      <c r="G45" s="40">
        <f>SUM(Objednávka_ACDC!G45,Objednávka_AC!G45)</f>
        <v>0</v>
      </c>
      <c r="H45" s="40">
        <f>SUM(Objednávka_ACDC!H45,Objednávka_AC!H45)</f>
        <v>0</v>
      </c>
      <c r="I45" s="40">
        <f>SUM(Objednávka_ACDC!I45,Objednávka_AC!I45)</f>
        <v>0</v>
      </c>
      <c r="J45" s="40">
        <f>SUM(Objednávka_ACDC!J45,Objednávka_AC!J45)</f>
        <v>0</v>
      </c>
      <c r="K45" s="40">
        <f>SUM(Objednávka_ACDC!K45,Objednávka_AC!K45)</f>
        <v>0</v>
      </c>
      <c r="L45" s="40">
        <f>SUM(Objednávka_ACDC!L45,Objednávka_AC!L45)</f>
        <v>0</v>
      </c>
      <c r="M45" s="40">
        <f>SUM(Objednávka_ACDC!M45,Objednávka_AC!M45)</f>
        <v>0</v>
      </c>
      <c r="N45" s="40">
        <f>SUM(Objednávka_ACDC!N45,Objednávka_AC!N45)</f>
        <v>0</v>
      </c>
      <c r="O45" s="40">
        <f>SUM(Objednávka_ACDC!O45,Objednávka_AC!O45)</f>
        <v>0</v>
      </c>
      <c r="P45" s="40">
        <f>SUM(Objednávka_ACDC!P45,Objednávka_AC!P45)</f>
        <v>0</v>
      </c>
      <c r="Q45" s="404">
        <f>SUM(Objednávka_ACDC!Q45,Objednávka_AC!Q45)</f>
        <v>0</v>
      </c>
    </row>
    <row r="46" spans="1:17" x14ac:dyDescent="0.25">
      <c r="A46" s="20" t="s">
        <v>137</v>
      </c>
      <c r="B46" s="21"/>
      <c r="C46" s="41">
        <f>SUM(Objednávka_ACDC!C46,Objednávka_AC!C46)</f>
        <v>0</v>
      </c>
      <c r="D46" s="42">
        <f>SUM(Objednávka_ACDC!D46,Objednávka_AC!D46)</f>
        <v>0</v>
      </c>
      <c r="E46" s="42">
        <f>SUM(Objednávka_ACDC!E46,Objednávka_AC!E46)</f>
        <v>0</v>
      </c>
      <c r="F46" s="42">
        <f>SUM(Objednávka_ACDC!F46,Objednávka_AC!F46)</f>
        <v>0</v>
      </c>
      <c r="G46" s="42">
        <f>SUM(Objednávka_ACDC!G46,Objednávka_AC!G46)</f>
        <v>0</v>
      </c>
      <c r="H46" s="42">
        <f>SUM(Objednávka_ACDC!H46,Objednávka_AC!H46)</f>
        <v>0</v>
      </c>
      <c r="I46" s="42">
        <f>SUM(Objednávka_ACDC!I46,Objednávka_AC!I46)</f>
        <v>0</v>
      </c>
      <c r="J46" s="42">
        <f>SUM(Objednávka_ACDC!J46,Objednávka_AC!J46)</f>
        <v>0</v>
      </c>
      <c r="K46" s="42">
        <f>SUM(Objednávka_ACDC!K46,Objednávka_AC!K46)</f>
        <v>0</v>
      </c>
      <c r="L46" s="42">
        <f>SUM(Objednávka_ACDC!L46,Objednávka_AC!L46)</f>
        <v>0</v>
      </c>
      <c r="M46" s="42">
        <f>SUM(Objednávka_ACDC!M46,Objednávka_AC!M46)</f>
        <v>0</v>
      </c>
      <c r="N46" s="42">
        <f>SUM(Objednávka_ACDC!N46,Objednávka_AC!N46)</f>
        <v>0</v>
      </c>
      <c r="O46" s="42">
        <f>SUM(Objednávka_ACDC!O46,Objednávka_AC!O46)</f>
        <v>0</v>
      </c>
      <c r="P46" s="42">
        <f>SUM(Objednávka_ACDC!P46,Objednávka_AC!P46)</f>
        <v>0</v>
      </c>
      <c r="Q46" s="405">
        <f>SUM(Objednávka_ACDC!Q46,Objednávka_AC!Q46)</f>
        <v>0</v>
      </c>
    </row>
    <row r="47" spans="1:17" x14ac:dyDescent="0.25">
      <c r="A47" s="5" t="s">
        <v>138</v>
      </c>
      <c r="B47" s="6"/>
      <c r="C47" s="41">
        <f>SUM(Objednávka_ACDC!C47,Objednávka_AC!C47)</f>
        <v>0</v>
      </c>
      <c r="D47" s="42">
        <f>SUM(Objednávka_ACDC!D47,Objednávka_AC!D47)</f>
        <v>0</v>
      </c>
      <c r="E47" s="42">
        <f>SUM(Objednávka_ACDC!E47,Objednávka_AC!E47)</f>
        <v>0</v>
      </c>
      <c r="F47" s="42">
        <f>SUM(Objednávka_ACDC!F47,Objednávka_AC!F47)</f>
        <v>0</v>
      </c>
      <c r="G47" s="42">
        <f>SUM(Objednávka_ACDC!G47,Objednávka_AC!G47)</f>
        <v>0</v>
      </c>
      <c r="H47" s="42">
        <f>SUM(Objednávka_ACDC!H47,Objednávka_AC!H47)</f>
        <v>0</v>
      </c>
      <c r="I47" s="42">
        <f>SUM(Objednávka_ACDC!I47,Objednávka_AC!I47)</f>
        <v>0</v>
      </c>
      <c r="J47" s="42">
        <f>SUM(Objednávka_ACDC!J47,Objednávka_AC!J47)</f>
        <v>0</v>
      </c>
      <c r="K47" s="42">
        <f>SUM(Objednávka_ACDC!K47,Objednávka_AC!K47)</f>
        <v>0</v>
      </c>
      <c r="L47" s="42">
        <f>SUM(Objednávka_ACDC!L47,Objednávka_AC!L47)</f>
        <v>0</v>
      </c>
      <c r="M47" s="42">
        <f>SUM(Objednávka_ACDC!M47,Objednávka_AC!M47)</f>
        <v>0</v>
      </c>
      <c r="N47" s="42">
        <f>SUM(Objednávka_ACDC!N47,Objednávka_AC!N47)</f>
        <v>0</v>
      </c>
      <c r="O47" s="42">
        <f>SUM(Objednávka_ACDC!O47,Objednávka_AC!O47)</f>
        <v>0</v>
      </c>
      <c r="P47" s="42">
        <f>SUM(Objednávka_ACDC!P47,Objednávka_AC!P47)</f>
        <v>0</v>
      </c>
      <c r="Q47" s="405">
        <f>SUM(Objednávka_ACDC!Q47,Objednávka_AC!Q47)</f>
        <v>0</v>
      </c>
    </row>
    <row r="48" spans="1:17" x14ac:dyDescent="0.25">
      <c r="A48" s="5" t="s">
        <v>139</v>
      </c>
      <c r="B48" s="6"/>
      <c r="C48" s="41">
        <f>SUM(Objednávka_ACDC!C48,Objednávka_AC!C48)</f>
        <v>0</v>
      </c>
      <c r="D48" s="42">
        <f>SUM(Objednávka_ACDC!D48,Objednávka_AC!D48)</f>
        <v>0</v>
      </c>
      <c r="E48" s="42">
        <f>SUM(Objednávka_ACDC!E48,Objednávka_AC!E48)</f>
        <v>0</v>
      </c>
      <c r="F48" s="42">
        <f>SUM(Objednávka_ACDC!F48,Objednávka_AC!F48)</f>
        <v>0</v>
      </c>
      <c r="G48" s="42">
        <f>SUM(Objednávka_ACDC!G48,Objednávka_AC!G48)</f>
        <v>0</v>
      </c>
      <c r="H48" s="42">
        <f>SUM(Objednávka_ACDC!H48,Objednávka_AC!H48)</f>
        <v>0</v>
      </c>
      <c r="I48" s="42">
        <f>SUM(Objednávka_ACDC!I48,Objednávka_AC!I48)</f>
        <v>0</v>
      </c>
      <c r="J48" s="42">
        <f>SUM(Objednávka_ACDC!J48,Objednávka_AC!J48)</f>
        <v>0</v>
      </c>
      <c r="K48" s="42">
        <f>SUM(Objednávka_ACDC!K48,Objednávka_AC!K48)</f>
        <v>0</v>
      </c>
      <c r="L48" s="42">
        <f>SUM(Objednávka_ACDC!L48,Objednávka_AC!L48)</f>
        <v>0</v>
      </c>
      <c r="M48" s="42">
        <f>SUM(Objednávka_ACDC!M48,Objednávka_AC!M48)</f>
        <v>0</v>
      </c>
      <c r="N48" s="42">
        <f>SUM(Objednávka_ACDC!N48,Objednávka_AC!N48)</f>
        <v>0</v>
      </c>
      <c r="O48" s="42">
        <f>SUM(Objednávka_ACDC!O48,Objednávka_AC!O48)</f>
        <v>0</v>
      </c>
      <c r="P48" s="42">
        <f>SUM(Objednávka_ACDC!P48,Objednávka_AC!P48)</f>
        <v>0</v>
      </c>
      <c r="Q48" s="405">
        <f>SUM(Objednávka_ACDC!Q48,Objednávka_AC!Q48)</f>
        <v>0</v>
      </c>
    </row>
    <row r="49" spans="1:17" x14ac:dyDescent="0.25">
      <c r="A49" s="5" t="s">
        <v>140</v>
      </c>
      <c r="B49" s="6"/>
      <c r="C49" s="41">
        <f>SUM(Objednávka_ACDC!C49,Objednávka_AC!C49)</f>
        <v>0</v>
      </c>
      <c r="D49" s="42">
        <f>SUM(Objednávka_ACDC!D49,Objednávka_AC!D49)</f>
        <v>0</v>
      </c>
      <c r="E49" s="42">
        <f>SUM(Objednávka_ACDC!E49,Objednávka_AC!E49)</f>
        <v>0</v>
      </c>
      <c r="F49" s="42">
        <f>SUM(Objednávka_ACDC!F49,Objednávka_AC!F49)</f>
        <v>0</v>
      </c>
      <c r="G49" s="42">
        <f>SUM(Objednávka_ACDC!G49,Objednávka_AC!G49)</f>
        <v>0</v>
      </c>
      <c r="H49" s="42">
        <f>SUM(Objednávka_ACDC!H49,Objednávka_AC!H49)</f>
        <v>0</v>
      </c>
      <c r="I49" s="42">
        <f>SUM(Objednávka_ACDC!I49,Objednávka_AC!I49)</f>
        <v>0</v>
      </c>
      <c r="J49" s="42">
        <f>SUM(Objednávka_ACDC!J49,Objednávka_AC!J49)</f>
        <v>0</v>
      </c>
      <c r="K49" s="42">
        <f>SUM(Objednávka_ACDC!K49,Objednávka_AC!K49)</f>
        <v>0</v>
      </c>
      <c r="L49" s="42">
        <f>SUM(Objednávka_ACDC!L49,Objednávka_AC!L49)</f>
        <v>0</v>
      </c>
      <c r="M49" s="42">
        <f>SUM(Objednávka_ACDC!M49,Objednávka_AC!M49)</f>
        <v>0</v>
      </c>
      <c r="N49" s="42">
        <f>SUM(Objednávka_ACDC!N49,Objednávka_AC!N49)</f>
        <v>0</v>
      </c>
      <c r="O49" s="42">
        <f>SUM(Objednávka_ACDC!O49,Objednávka_AC!O49)</f>
        <v>0</v>
      </c>
      <c r="P49" s="42">
        <f>SUM(Objednávka_ACDC!P49,Objednávka_AC!P49)</f>
        <v>0</v>
      </c>
      <c r="Q49" s="405">
        <f>SUM(Objednávka_ACDC!Q49,Objednávka_AC!Q49)</f>
        <v>0</v>
      </c>
    </row>
    <row r="50" spans="1:17" x14ac:dyDescent="0.25">
      <c r="A50" s="5" t="s">
        <v>141</v>
      </c>
      <c r="B50" s="6"/>
      <c r="C50" s="41">
        <f>SUM(Objednávka_ACDC!C50,Objednávka_AC!C50)</f>
        <v>0</v>
      </c>
      <c r="D50" s="42">
        <f>SUM(Objednávka_ACDC!D50,Objednávka_AC!D50)</f>
        <v>0</v>
      </c>
      <c r="E50" s="42">
        <f>SUM(Objednávka_ACDC!E50,Objednávka_AC!E50)</f>
        <v>0</v>
      </c>
      <c r="F50" s="42">
        <f>SUM(Objednávka_ACDC!F50,Objednávka_AC!F50)</f>
        <v>0</v>
      </c>
      <c r="G50" s="42">
        <f>SUM(Objednávka_ACDC!G50,Objednávka_AC!G50)</f>
        <v>0</v>
      </c>
      <c r="H50" s="42">
        <f>SUM(Objednávka_ACDC!H50,Objednávka_AC!H50)</f>
        <v>0</v>
      </c>
      <c r="I50" s="42">
        <f>SUM(Objednávka_ACDC!I50,Objednávka_AC!I50)</f>
        <v>0</v>
      </c>
      <c r="J50" s="42">
        <f>SUM(Objednávka_ACDC!J50,Objednávka_AC!J50)</f>
        <v>0</v>
      </c>
      <c r="K50" s="42">
        <f>SUM(Objednávka_ACDC!K50,Objednávka_AC!K50)</f>
        <v>0</v>
      </c>
      <c r="L50" s="42">
        <f>SUM(Objednávka_ACDC!L50,Objednávka_AC!L50)</f>
        <v>0</v>
      </c>
      <c r="M50" s="42">
        <f>SUM(Objednávka_ACDC!M50,Objednávka_AC!M50)</f>
        <v>0</v>
      </c>
      <c r="N50" s="42">
        <f>SUM(Objednávka_ACDC!N50,Objednávka_AC!N50)</f>
        <v>0</v>
      </c>
      <c r="O50" s="42">
        <f>SUM(Objednávka_ACDC!O50,Objednávka_AC!O50)</f>
        <v>0</v>
      </c>
      <c r="P50" s="42">
        <f>SUM(Objednávka_ACDC!P50,Objednávka_AC!P50)</f>
        <v>0</v>
      </c>
      <c r="Q50" s="405">
        <f>SUM(Objednávka_ACDC!Q50,Objednávka_AC!Q50)</f>
        <v>0</v>
      </c>
    </row>
    <row r="51" spans="1:17" x14ac:dyDescent="0.25">
      <c r="A51" s="5" t="s">
        <v>142</v>
      </c>
      <c r="B51" s="6"/>
      <c r="C51" s="41">
        <f>SUM(Objednávka_ACDC!C51,Objednávka_AC!C51)</f>
        <v>0</v>
      </c>
      <c r="D51" s="42">
        <f>SUM(Objednávka_ACDC!D51,Objednávka_AC!D51)</f>
        <v>0</v>
      </c>
      <c r="E51" s="42">
        <f>SUM(Objednávka_ACDC!E51,Objednávka_AC!E51)</f>
        <v>0</v>
      </c>
      <c r="F51" s="42">
        <f>SUM(Objednávka_ACDC!F51,Objednávka_AC!F51)</f>
        <v>0</v>
      </c>
      <c r="G51" s="42">
        <f>SUM(Objednávka_ACDC!G51,Objednávka_AC!G51)</f>
        <v>0</v>
      </c>
      <c r="H51" s="42">
        <f>SUM(Objednávka_ACDC!H51,Objednávka_AC!H51)</f>
        <v>0</v>
      </c>
      <c r="I51" s="42">
        <f>SUM(Objednávka_ACDC!I51,Objednávka_AC!I51)</f>
        <v>0</v>
      </c>
      <c r="J51" s="42">
        <f>SUM(Objednávka_ACDC!J51,Objednávka_AC!J51)</f>
        <v>0</v>
      </c>
      <c r="K51" s="42">
        <f>SUM(Objednávka_ACDC!K51,Objednávka_AC!K51)</f>
        <v>0</v>
      </c>
      <c r="L51" s="42">
        <f>SUM(Objednávka_ACDC!L51,Objednávka_AC!L51)</f>
        <v>0</v>
      </c>
      <c r="M51" s="42">
        <f>SUM(Objednávka_ACDC!M51,Objednávka_AC!M51)</f>
        <v>0</v>
      </c>
      <c r="N51" s="42">
        <f>SUM(Objednávka_ACDC!N51,Objednávka_AC!N51)</f>
        <v>0</v>
      </c>
      <c r="O51" s="42">
        <f>SUM(Objednávka_ACDC!O51,Objednávka_AC!O51)</f>
        <v>0</v>
      </c>
      <c r="P51" s="42">
        <f>SUM(Objednávka_ACDC!P51,Objednávka_AC!P51)</f>
        <v>0</v>
      </c>
      <c r="Q51" s="405">
        <f>SUM(Objednávka_ACDC!Q51,Objednávka_AC!Q51)</f>
        <v>0</v>
      </c>
    </row>
    <row r="52" spans="1:17" x14ac:dyDescent="0.25">
      <c r="A52" s="5" t="s">
        <v>143</v>
      </c>
      <c r="B52" s="6"/>
      <c r="C52" s="41">
        <f>SUM(Objednávka_ACDC!C52,Objednávka_AC!C52)</f>
        <v>0</v>
      </c>
      <c r="D52" s="42">
        <f>SUM(Objednávka_ACDC!D52,Objednávka_AC!D52)</f>
        <v>0</v>
      </c>
      <c r="E52" s="42">
        <f>SUM(Objednávka_ACDC!E52,Objednávka_AC!E52)</f>
        <v>0</v>
      </c>
      <c r="F52" s="42">
        <f>SUM(Objednávka_ACDC!F52,Objednávka_AC!F52)</f>
        <v>0</v>
      </c>
      <c r="G52" s="42">
        <f>SUM(Objednávka_ACDC!G52,Objednávka_AC!G52)</f>
        <v>0</v>
      </c>
      <c r="H52" s="42">
        <f>SUM(Objednávka_ACDC!H52,Objednávka_AC!H52)</f>
        <v>0</v>
      </c>
      <c r="I52" s="42">
        <f>SUM(Objednávka_ACDC!I52,Objednávka_AC!I52)</f>
        <v>0</v>
      </c>
      <c r="J52" s="42">
        <f>SUM(Objednávka_ACDC!J52,Objednávka_AC!J52)</f>
        <v>0</v>
      </c>
      <c r="K52" s="42">
        <f>SUM(Objednávka_ACDC!K52,Objednávka_AC!K52)</f>
        <v>0</v>
      </c>
      <c r="L52" s="42">
        <f>SUM(Objednávka_ACDC!L52,Objednávka_AC!L52)</f>
        <v>0</v>
      </c>
      <c r="M52" s="42">
        <f>SUM(Objednávka_ACDC!M52,Objednávka_AC!M52)</f>
        <v>0</v>
      </c>
      <c r="N52" s="42">
        <f>SUM(Objednávka_ACDC!N52,Objednávka_AC!N52)</f>
        <v>0</v>
      </c>
      <c r="O52" s="42">
        <f>SUM(Objednávka_ACDC!O52,Objednávka_AC!O52)</f>
        <v>0</v>
      </c>
      <c r="P52" s="42">
        <f>SUM(Objednávka_ACDC!P52,Objednávka_AC!P52)</f>
        <v>0</v>
      </c>
      <c r="Q52" s="405">
        <f>SUM(Objednávka_ACDC!Q52,Objednávka_AC!Q52)</f>
        <v>0</v>
      </c>
    </row>
    <row r="53" spans="1:17" x14ac:dyDescent="0.25">
      <c r="A53" s="5" t="s">
        <v>144</v>
      </c>
      <c r="B53" s="6"/>
      <c r="C53" s="41">
        <f>SUM(Objednávka_ACDC!C53,Objednávka_AC!C53)</f>
        <v>0</v>
      </c>
      <c r="D53" s="42">
        <f>SUM(Objednávka_ACDC!D53,Objednávka_AC!D53)</f>
        <v>0</v>
      </c>
      <c r="E53" s="42">
        <f>SUM(Objednávka_ACDC!E53,Objednávka_AC!E53)</f>
        <v>0</v>
      </c>
      <c r="F53" s="42">
        <f>SUM(Objednávka_ACDC!F53,Objednávka_AC!F53)</f>
        <v>0</v>
      </c>
      <c r="G53" s="42">
        <f>SUM(Objednávka_ACDC!G53,Objednávka_AC!G53)</f>
        <v>0</v>
      </c>
      <c r="H53" s="42">
        <f>SUM(Objednávka_ACDC!H53,Objednávka_AC!H53)</f>
        <v>0</v>
      </c>
      <c r="I53" s="42">
        <f>SUM(Objednávka_ACDC!I53,Objednávka_AC!I53)</f>
        <v>0</v>
      </c>
      <c r="J53" s="42">
        <f>SUM(Objednávka_ACDC!J53,Objednávka_AC!J53)</f>
        <v>0</v>
      </c>
      <c r="K53" s="42">
        <f>SUM(Objednávka_ACDC!K53,Objednávka_AC!K53)</f>
        <v>0</v>
      </c>
      <c r="L53" s="42">
        <f>SUM(Objednávka_ACDC!L53,Objednávka_AC!L53)</f>
        <v>0</v>
      </c>
      <c r="M53" s="42">
        <f>SUM(Objednávka_ACDC!M53,Objednávka_AC!M53)</f>
        <v>0</v>
      </c>
      <c r="N53" s="42">
        <f>SUM(Objednávka_ACDC!N53,Objednávka_AC!N53)</f>
        <v>0</v>
      </c>
      <c r="O53" s="42">
        <f>SUM(Objednávka_ACDC!O53,Objednávka_AC!O53)</f>
        <v>0</v>
      </c>
      <c r="P53" s="42">
        <f>SUM(Objednávka_ACDC!P53,Objednávka_AC!P53)</f>
        <v>0</v>
      </c>
      <c r="Q53" s="405">
        <f>SUM(Objednávka_ACDC!Q53,Objednávka_AC!Q53)</f>
        <v>0</v>
      </c>
    </row>
    <row r="54" spans="1:17" x14ac:dyDescent="0.25">
      <c r="A54" s="5" t="s">
        <v>145</v>
      </c>
      <c r="B54" s="6"/>
      <c r="C54" s="41">
        <f>SUM(Objednávka_ACDC!C54,Objednávka_AC!C54)</f>
        <v>0</v>
      </c>
      <c r="D54" s="42">
        <f>SUM(Objednávka_ACDC!D54,Objednávka_AC!D54)</f>
        <v>0</v>
      </c>
      <c r="E54" s="42">
        <f>SUM(Objednávka_ACDC!E54,Objednávka_AC!E54)</f>
        <v>0</v>
      </c>
      <c r="F54" s="42">
        <f>SUM(Objednávka_ACDC!F54,Objednávka_AC!F54)</f>
        <v>0</v>
      </c>
      <c r="G54" s="42">
        <f>SUM(Objednávka_ACDC!G54,Objednávka_AC!G54)</f>
        <v>0</v>
      </c>
      <c r="H54" s="42">
        <f>SUM(Objednávka_ACDC!H54,Objednávka_AC!H54)</f>
        <v>0</v>
      </c>
      <c r="I54" s="42">
        <f>SUM(Objednávka_ACDC!I54,Objednávka_AC!I54)</f>
        <v>0</v>
      </c>
      <c r="J54" s="42">
        <f>SUM(Objednávka_ACDC!J54,Objednávka_AC!J54)</f>
        <v>0</v>
      </c>
      <c r="K54" s="42">
        <f>SUM(Objednávka_ACDC!K54,Objednávka_AC!K54)</f>
        <v>0</v>
      </c>
      <c r="L54" s="42">
        <f>SUM(Objednávka_ACDC!L54,Objednávka_AC!L54)</f>
        <v>0</v>
      </c>
      <c r="M54" s="42">
        <f>SUM(Objednávka_ACDC!M54,Objednávka_AC!M54)</f>
        <v>0</v>
      </c>
      <c r="N54" s="42">
        <f>SUM(Objednávka_ACDC!N54,Objednávka_AC!N54)</f>
        <v>0</v>
      </c>
      <c r="O54" s="42">
        <f>SUM(Objednávka_ACDC!O54,Objednávka_AC!O54)</f>
        <v>0</v>
      </c>
      <c r="P54" s="42">
        <f>SUM(Objednávka_ACDC!P54,Objednávka_AC!P54)</f>
        <v>0</v>
      </c>
      <c r="Q54" s="405">
        <f>SUM(Objednávka_ACDC!Q54,Objednávka_AC!Q54)</f>
        <v>0</v>
      </c>
    </row>
    <row r="55" spans="1:17" x14ac:dyDescent="0.25">
      <c r="A55" s="5" t="s">
        <v>146</v>
      </c>
      <c r="B55" s="6"/>
      <c r="C55" s="41">
        <f>SUM(Objednávka_ACDC!C55,Objednávka_AC!C55)</f>
        <v>0</v>
      </c>
      <c r="D55" s="42">
        <f>SUM(Objednávka_ACDC!D55,Objednávka_AC!D55)</f>
        <v>0</v>
      </c>
      <c r="E55" s="42">
        <f>SUM(Objednávka_ACDC!E55,Objednávka_AC!E55)</f>
        <v>0</v>
      </c>
      <c r="F55" s="42">
        <f>SUM(Objednávka_ACDC!F55,Objednávka_AC!F55)</f>
        <v>0</v>
      </c>
      <c r="G55" s="42">
        <f>SUM(Objednávka_ACDC!G55,Objednávka_AC!G55)</f>
        <v>0</v>
      </c>
      <c r="H55" s="42">
        <f>SUM(Objednávka_ACDC!H55,Objednávka_AC!H55)</f>
        <v>0</v>
      </c>
      <c r="I55" s="42">
        <f>SUM(Objednávka_ACDC!I55,Objednávka_AC!I55)</f>
        <v>0</v>
      </c>
      <c r="J55" s="42">
        <f>SUM(Objednávka_ACDC!J55,Objednávka_AC!J55)</f>
        <v>0</v>
      </c>
      <c r="K55" s="42">
        <f>SUM(Objednávka_ACDC!K55,Objednávka_AC!K55)</f>
        <v>0</v>
      </c>
      <c r="L55" s="42">
        <f>SUM(Objednávka_ACDC!L55,Objednávka_AC!L55)</f>
        <v>0</v>
      </c>
      <c r="M55" s="42">
        <f>SUM(Objednávka_ACDC!M55,Objednávka_AC!M55)</f>
        <v>0</v>
      </c>
      <c r="N55" s="42">
        <f>SUM(Objednávka_ACDC!N55,Objednávka_AC!N55)</f>
        <v>0</v>
      </c>
      <c r="O55" s="42">
        <f>SUM(Objednávka_ACDC!O55,Objednávka_AC!O55)</f>
        <v>0</v>
      </c>
      <c r="P55" s="42">
        <f>SUM(Objednávka_ACDC!P55,Objednávka_AC!P55)</f>
        <v>0</v>
      </c>
      <c r="Q55" s="405">
        <f>SUM(Objednávka_ACDC!Q55,Objednávka_AC!Q55)</f>
        <v>0</v>
      </c>
    </row>
    <row r="56" spans="1:17" x14ac:dyDescent="0.25">
      <c r="A56" s="5" t="s">
        <v>147</v>
      </c>
      <c r="B56" s="6"/>
      <c r="C56" s="41">
        <f>SUM(Objednávka_ACDC!C56,Objednávka_AC!C56)</f>
        <v>0</v>
      </c>
      <c r="D56" s="42">
        <f>SUM(Objednávka_ACDC!D56,Objednávka_AC!D56)</f>
        <v>0</v>
      </c>
      <c r="E56" s="42">
        <f>SUM(Objednávka_ACDC!E56,Objednávka_AC!E56)</f>
        <v>0</v>
      </c>
      <c r="F56" s="42">
        <f>SUM(Objednávka_ACDC!F56,Objednávka_AC!F56)</f>
        <v>0</v>
      </c>
      <c r="G56" s="42">
        <f>SUM(Objednávka_ACDC!G56,Objednávka_AC!G56)</f>
        <v>0</v>
      </c>
      <c r="H56" s="42">
        <f>SUM(Objednávka_ACDC!H56,Objednávka_AC!H56)</f>
        <v>0</v>
      </c>
      <c r="I56" s="42">
        <f>SUM(Objednávka_ACDC!I56,Objednávka_AC!I56)</f>
        <v>0</v>
      </c>
      <c r="J56" s="42">
        <f>SUM(Objednávka_ACDC!J56,Objednávka_AC!J56)</f>
        <v>0</v>
      </c>
      <c r="K56" s="42">
        <f>SUM(Objednávka_ACDC!K56,Objednávka_AC!K56)</f>
        <v>0</v>
      </c>
      <c r="L56" s="42">
        <f>SUM(Objednávka_ACDC!L56,Objednávka_AC!L56)</f>
        <v>0</v>
      </c>
      <c r="M56" s="42">
        <f>SUM(Objednávka_ACDC!M56,Objednávka_AC!M56)</f>
        <v>0</v>
      </c>
      <c r="N56" s="42">
        <f>SUM(Objednávka_ACDC!N56,Objednávka_AC!N56)</f>
        <v>0</v>
      </c>
      <c r="O56" s="42">
        <f>SUM(Objednávka_ACDC!O56,Objednávka_AC!O56)</f>
        <v>0</v>
      </c>
      <c r="P56" s="42">
        <f>SUM(Objednávka_ACDC!P56,Objednávka_AC!P56)</f>
        <v>0</v>
      </c>
      <c r="Q56" s="405">
        <f>SUM(Objednávka_ACDC!Q56,Objednávka_AC!Q56)</f>
        <v>0</v>
      </c>
    </row>
    <row r="57" spans="1:17" ht="15.75" thickBot="1" x14ac:dyDescent="0.3">
      <c r="A57" s="24" t="s">
        <v>148</v>
      </c>
      <c r="B57" s="56"/>
      <c r="C57" s="43">
        <f>SUM(Objednávka_ACDC!C57,Objednávka_AC!C57)</f>
        <v>0</v>
      </c>
      <c r="D57" s="44">
        <f>SUM(Objednávka_ACDC!D57,Objednávka_AC!D57)</f>
        <v>0</v>
      </c>
      <c r="E57" s="44">
        <f>SUM(Objednávka_ACDC!E57,Objednávka_AC!E57)</f>
        <v>0</v>
      </c>
      <c r="F57" s="44">
        <f>SUM(Objednávka_ACDC!F57,Objednávka_AC!F57)</f>
        <v>0</v>
      </c>
      <c r="G57" s="44">
        <f>SUM(Objednávka_ACDC!G57,Objednávka_AC!G57)</f>
        <v>0</v>
      </c>
      <c r="H57" s="44">
        <f>SUM(Objednávka_ACDC!H57,Objednávka_AC!H57)</f>
        <v>0</v>
      </c>
      <c r="I57" s="44">
        <f>SUM(Objednávka_ACDC!I57,Objednávka_AC!I57)</f>
        <v>0</v>
      </c>
      <c r="J57" s="44">
        <f>SUM(Objednávka_ACDC!J57,Objednávka_AC!J57)</f>
        <v>0</v>
      </c>
      <c r="K57" s="44">
        <f>SUM(Objednávka_ACDC!K57,Objednávka_AC!K57)</f>
        <v>0</v>
      </c>
      <c r="L57" s="44">
        <f>SUM(Objednávka_ACDC!L57,Objednávka_AC!L57)</f>
        <v>0</v>
      </c>
      <c r="M57" s="44">
        <f>SUM(Objednávka_ACDC!M57,Objednávka_AC!M57)</f>
        <v>0</v>
      </c>
      <c r="N57" s="44">
        <f>SUM(Objednávka_ACDC!N57,Objednávka_AC!N57)</f>
        <v>0</v>
      </c>
      <c r="O57" s="44">
        <f>SUM(Objednávka_ACDC!O57,Objednávka_AC!O57)</f>
        <v>0</v>
      </c>
      <c r="P57" s="44">
        <f>SUM(Objednávka_ACDC!P57,Objednávka_AC!P57)</f>
        <v>0</v>
      </c>
      <c r="Q57" s="406">
        <f>SUM(Objednávka_ACDC!Q57,Objednávka_AC!Q57)</f>
        <v>0</v>
      </c>
    </row>
    <row r="58" spans="1:17" ht="15.75" x14ac:dyDescent="0.25">
      <c r="A58" s="396" t="s">
        <v>394</v>
      </c>
      <c r="B58" s="407" t="s">
        <v>154</v>
      </c>
      <c r="C58" s="398">
        <f t="shared" ref="C58" si="6">SUM(C45:C57)</f>
        <v>0</v>
      </c>
      <c r="D58" s="399">
        <f t="shared" ref="D58:Q58" si="7">SUM(D45:D57)</f>
        <v>0</v>
      </c>
      <c r="E58" s="399">
        <f t="shared" si="7"/>
        <v>0</v>
      </c>
      <c r="F58" s="399">
        <f t="shared" si="7"/>
        <v>0</v>
      </c>
      <c r="G58" s="399">
        <f t="shared" si="7"/>
        <v>0</v>
      </c>
      <c r="H58" s="399">
        <f t="shared" si="7"/>
        <v>0</v>
      </c>
      <c r="I58" s="399">
        <f t="shared" si="7"/>
        <v>0</v>
      </c>
      <c r="J58" s="399">
        <f t="shared" si="7"/>
        <v>0</v>
      </c>
      <c r="K58" s="399">
        <f t="shared" si="7"/>
        <v>0</v>
      </c>
      <c r="L58" s="399">
        <f t="shared" si="7"/>
        <v>0</v>
      </c>
      <c r="M58" s="399">
        <f t="shared" si="7"/>
        <v>0</v>
      </c>
      <c r="N58" s="399">
        <f t="shared" si="7"/>
        <v>0</v>
      </c>
      <c r="O58" s="399">
        <f t="shared" si="7"/>
        <v>0</v>
      </c>
      <c r="P58" s="399">
        <f t="shared" si="7"/>
        <v>0</v>
      </c>
      <c r="Q58" s="400">
        <f t="shared" si="7"/>
        <v>0</v>
      </c>
    </row>
    <row r="59" spans="1:17" x14ac:dyDescent="0.25">
      <c r="A59" s="5" t="s">
        <v>155</v>
      </c>
      <c r="B59" s="6"/>
      <c r="C59" s="30">
        <f>C58-C5</f>
        <v>0</v>
      </c>
      <c r="D59" s="31">
        <f>D58-D5</f>
        <v>0</v>
      </c>
      <c r="E59" s="31">
        <f>E58-E5</f>
        <v>0</v>
      </c>
      <c r="F59" s="31">
        <f>F58-F5</f>
        <v>0</v>
      </c>
      <c r="G59" s="31">
        <f>G58-G5</f>
        <v>0</v>
      </c>
      <c r="H59" s="31">
        <f>H58-H5</f>
        <v>0</v>
      </c>
      <c r="I59" s="31">
        <f>I58-I5</f>
        <v>0</v>
      </c>
      <c r="J59" s="31">
        <f>J58-J5</f>
        <v>0</v>
      </c>
      <c r="K59" s="31">
        <f>K58-K5</f>
        <v>0</v>
      </c>
      <c r="L59" s="31">
        <f>L58-L5</f>
        <v>0</v>
      </c>
      <c r="M59" s="31">
        <f>M58-M5</f>
        <v>0</v>
      </c>
      <c r="N59" s="31">
        <f>N58-N5</f>
        <v>0</v>
      </c>
      <c r="O59" s="31">
        <f>O58-O5</f>
        <v>0</v>
      </c>
      <c r="P59" s="31">
        <f>P58-P5</f>
        <v>0</v>
      </c>
      <c r="Q59" s="385">
        <f>Q58-Q5</f>
        <v>0</v>
      </c>
    </row>
    <row r="60" spans="1:17" x14ac:dyDescent="0.25">
      <c r="A60" s="35" t="s">
        <v>134</v>
      </c>
      <c r="B60" s="58"/>
      <c r="C60" s="408" t="str">
        <f>IFERROR(C58/C5,"-")</f>
        <v>-</v>
      </c>
      <c r="D60" s="409" t="str">
        <f>IFERROR(D58/D5,"-")</f>
        <v>-</v>
      </c>
      <c r="E60" s="409" t="str">
        <f>IFERROR(E58/E5,"-")</f>
        <v>-</v>
      </c>
      <c r="F60" s="409" t="str">
        <f>IFERROR(F58/F5,"-")</f>
        <v>-</v>
      </c>
      <c r="G60" s="409" t="str">
        <f>IFERROR(G58/G5,"-")</f>
        <v>-</v>
      </c>
      <c r="H60" s="409" t="str">
        <f>IFERROR(H58/H5,"-")</f>
        <v>-</v>
      </c>
      <c r="I60" s="409" t="str">
        <f>IFERROR(I58/I5,"-")</f>
        <v>-</v>
      </c>
      <c r="J60" s="409" t="str">
        <f>IFERROR(J58/J5,"-")</f>
        <v>-</v>
      </c>
      <c r="K60" s="409" t="str">
        <f>IFERROR(K58/K5,"-")</f>
        <v>-</v>
      </c>
      <c r="L60" s="409" t="str">
        <f>IFERROR(L58/L5,"-")</f>
        <v>-</v>
      </c>
      <c r="M60" s="409" t="str">
        <f>IFERROR(M58/M5,"-")</f>
        <v>-</v>
      </c>
      <c r="N60" s="409" t="str">
        <f>IFERROR(N58/N5,"-")</f>
        <v>-</v>
      </c>
      <c r="O60" s="409" t="str">
        <f>IFERROR(O58/O5,"-")</f>
        <v>-</v>
      </c>
      <c r="P60" s="409" t="str">
        <f>IFERROR(P58/P5,"-")</f>
        <v>-</v>
      </c>
      <c r="Q60" s="410" t="str">
        <f>IFERROR(Q58/Q5,"-")</f>
        <v>-</v>
      </c>
    </row>
    <row r="61" spans="1:17" ht="15.75" thickBot="1" x14ac:dyDescent="0.3">
      <c r="A61" s="24" t="s">
        <v>395</v>
      </c>
      <c r="B61" s="56"/>
      <c r="C61" s="401" t="str">
        <f>IFERROR(C58/C19,"-")</f>
        <v>-</v>
      </c>
      <c r="D61" s="402" t="str">
        <f t="shared" ref="D61:Q61" si="8">IFERROR(D58/D19,"-")</f>
        <v>-</v>
      </c>
      <c r="E61" s="402" t="str">
        <f t="shared" si="8"/>
        <v>-</v>
      </c>
      <c r="F61" s="402" t="str">
        <f t="shared" si="8"/>
        <v>-</v>
      </c>
      <c r="G61" s="402" t="str">
        <f t="shared" si="8"/>
        <v>-</v>
      </c>
      <c r="H61" s="402" t="str">
        <f t="shared" si="8"/>
        <v>-</v>
      </c>
      <c r="I61" s="402" t="str">
        <f t="shared" si="8"/>
        <v>-</v>
      </c>
      <c r="J61" s="402" t="str">
        <f t="shared" si="8"/>
        <v>-</v>
      </c>
      <c r="K61" s="402" t="str">
        <f t="shared" si="8"/>
        <v>-</v>
      </c>
      <c r="L61" s="402" t="str">
        <f t="shared" si="8"/>
        <v>-</v>
      </c>
      <c r="M61" s="402" t="str">
        <f t="shared" si="8"/>
        <v>-</v>
      </c>
      <c r="N61" s="402" t="str">
        <f t="shared" si="8"/>
        <v>-</v>
      </c>
      <c r="O61" s="402" t="str">
        <f t="shared" si="8"/>
        <v>-</v>
      </c>
      <c r="P61" s="402" t="str">
        <f t="shared" si="8"/>
        <v>-</v>
      </c>
      <c r="Q61" s="403" t="str">
        <f t="shared" si="8"/>
        <v>-</v>
      </c>
    </row>
    <row r="62" spans="1:17" ht="15.75" thickBot="1" x14ac:dyDescent="0.3">
      <c r="A62" s="362"/>
    </row>
    <row r="63" spans="1:17" x14ac:dyDescent="0.25">
      <c r="A63" s="32" t="s">
        <v>156</v>
      </c>
      <c r="B63" s="33" t="str">
        <f>B$1</f>
        <v>GLOB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09"/>
    </row>
    <row r="64" spans="1:17" ht="15.75" thickBot="1" x14ac:dyDescent="0.3">
      <c r="A64" s="10" t="s">
        <v>157</v>
      </c>
      <c r="B64" s="55"/>
      <c r="C64" s="12" t="str">
        <f>C44</f>
        <v>2031/32</v>
      </c>
      <c r="D64" s="12" t="str">
        <f t="shared" ref="D64:Q64" si="9">D44</f>
        <v>2032/33</v>
      </c>
      <c r="E64" s="12" t="str">
        <f t="shared" si="9"/>
        <v>2033/34</v>
      </c>
      <c r="F64" s="12" t="str">
        <f t="shared" si="9"/>
        <v>2034/35</v>
      </c>
      <c r="G64" s="12" t="str">
        <f t="shared" si="9"/>
        <v>2035/36</v>
      </c>
      <c r="H64" s="12" t="str">
        <f t="shared" si="9"/>
        <v>2036/37</v>
      </c>
      <c r="I64" s="12" t="str">
        <f t="shared" si="9"/>
        <v>2037/38</v>
      </c>
      <c r="J64" s="12" t="str">
        <f t="shared" si="9"/>
        <v>2038/39</v>
      </c>
      <c r="K64" s="12" t="str">
        <f t="shared" si="9"/>
        <v>2039/40</v>
      </c>
      <c r="L64" s="12" t="str">
        <f t="shared" si="9"/>
        <v>2040/41</v>
      </c>
      <c r="M64" s="12" t="str">
        <f t="shared" si="9"/>
        <v>2041/42</v>
      </c>
      <c r="N64" s="12" t="str">
        <f t="shared" si="9"/>
        <v>2042/43</v>
      </c>
      <c r="O64" s="12" t="str">
        <f t="shared" si="9"/>
        <v>2043/44</v>
      </c>
      <c r="P64" s="12" t="str">
        <f t="shared" si="9"/>
        <v>2044/45</v>
      </c>
      <c r="Q64" s="16" t="str">
        <f t="shared" si="9"/>
        <v>2045/46</v>
      </c>
    </row>
    <row r="65" spans="1:17" ht="15.75" thickTop="1" x14ac:dyDescent="0.25">
      <c r="A65" s="5" t="s">
        <v>158</v>
      </c>
      <c r="B65" s="384" t="s">
        <v>159</v>
      </c>
      <c r="C65" s="39">
        <f>SUM(Objednávka_ACDC!C65,Objednávka_AC!C65)</f>
        <v>0</v>
      </c>
      <c r="D65" s="40">
        <f>SUM(Objednávka_ACDC!D65,Objednávka_AC!D65)</f>
        <v>0</v>
      </c>
      <c r="E65" s="40">
        <f>SUM(Objednávka_ACDC!E65,Objednávka_AC!E65)</f>
        <v>0</v>
      </c>
      <c r="F65" s="40">
        <f>SUM(Objednávka_ACDC!F65,Objednávka_AC!F65)</f>
        <v>0</v>
      </c>
      <c r="G65" s="40">
        <f>SUM(Objednávka_ACDC!G65,Objednávka_AC!G65)</f>
        <v>0</v>
      </c>
      <c r="H65" s="40">
        <f>SUM(Objednávka_ACDC!H65,Objednávka_AC!H65)</f>
        <v>0</v>
      </c>
      <c r="I65" s="40">
        <f>SUM(Objednávka_ACDC!I65,Objednávka_AC!I65)</f>
        <v>0</v>
      </c>
      <c r="J65" s="40">
        <f>SUM(Objednávka_ACDC!J65,Objednávka_AC!J65)</f>
        <v>0</v>
      </c>
      <c r="K65" s="40">
        <f>SUM(Objednávka_ACDC!K65,Objednávka_AC!K65)</f>
        <v>0</v>
      </c>
      <c r="L65" s="40">
        <f>SUM(Objednávka_ACDC!L65,Objednávka_AC!L65)</f>
        <v>0</v>
      </c>
      <c r="M65" s="40">
        <f>SUM(Objednávka_ACDC!M65,Objednávka_AC!M65)</f>
        <v>0</v>
      </c>
      <c r="N65" s="40">
        <f>SUM(Objednávka_ACDC!N65,Objednávka_AC!N65)</f>
        <v>0</v>
      </c>
      <c r="O65" s="40">
        <f>SUM(Objednávka_ACDC!O65,Objednávka_AC!O65)</f>
        <v>0</v>
      </c>
      <c r="P65" s="40">
        <f>SUM(Objednávka_ACDC!P65,Objednávka_AC!P65)</f>
        <v>0</v>
      </c>
      <c r="Q65" s="404">
        <f>SUM(Objednávka_ACDC!Q65,Objednávka_AC!Q65)</f>
        <v>0</v>
      </c>
    </row>
    <row r="66" spans="1:17" x14ac:dyDescent="0.25">
      <c r="A66" s="5" t="s">
        <v>160</v>
      </c>
      <c r="B66" s="6"/>
      <c r="C66" s="30">
        <f>C65-C6</f>
        <v>-21</v>
      </c>
      <c r="D66" s="31">
        <f>D65-D6</f>
        <v>-21</v>
      </c>
      <c r="E66" s="31">
        <f>E65-E6</f>
        <v>-21</v>
      </c>
      <c r="F66" s="31">
        <f>F65-F6</f>
        <v>-21</v>
      </c>
      <c r="G66" s="31">
        <f>G65-G6</f>
        <v>-21</v>
      </c>
      <c r="H66" s="31">
        <f>H65-H6</f>
        <v>-21</v>
      </c>
      <c r="I66" s="31">
        <f>I65-I6</f>
        <v>-21</v>
      </c>
      <c r="J66" s="31">
        <f>J65-J6</f>
        <v>-21</v>
      </c>
      <c r="K66" s="31">
        <f>K65-K6</f>
        <v>-21</v>
      </c>
      <c r="L66" s="31">
        <f>L65-L6</f>
        <v>-21</v>
      </c>
      <c r="M66" s="31">
        <f>M65-M6</f>
        <v>-21</v>
      </c>
      <c r="N66" s="31">
        <f>N65-N6</f>
        <v>-21</v>
      </c>
      <c r="O66" s="31">
        <f>O65-O6</f>
        <v>-21</v>
      </c>
      <c r="P66" s="31">
        <f>P65-P6</f>
        <v>-21</v>
      </c>
      <c r="Q66" s="385">
        <f>Q65-Q6</f>
        <v>-21</v>
      </c>
    </row>
    <row r="67" spans="1:17" ht="15.75" thickBot="1" x14ac:dyDescent="0.3">
      <c r="A67" s="24" t="s">
        <v>161</v>
      </c>
      <c r="B67" s="56"/>
      <c r="C67" s="401">
        <f>IFERROR(1+(C66/C6),0)</f>
        <v>0</v>
      </c>
      <c r="D67" s="402">
        <f>IFERROR(1+(D66/D6),0)</f>
        <v>0</v>
      </c>
      <c r="E67" s="402">
        <f>IFERROR(1+(E66/E6),0)</f>
        <v>0</v>
      </c>
      <c r="F67" s="402">
        <f>IFERROR(1+(F66/F6),0)</f>
        <v>0</v>
      </c>
      <c r="G67" s="402">
        <f>IFERROR(1+(G66/G6),0)</f>
        <v>0</v>
      </c>
      <c r="H67" s="402">
        <f>IFERROR(1+(H66/H6),0)</f>
        <v>0</v>
      </c>
      <c r="I67" s="402">
        <f>IFERROR(1+(I66/I6),0)</f>
        <v>0</v>
      </c>
      <c r="J67" s="402">
        <f>IFERROR(1+(J66/J6),0)</f>
        <v>0</v>
      </c>
      <c r="K67" s="402">
        <f>IFERROR(1+(K66/K6),0)</f>
        <v>0</v>
      </c>
      <c r="L67" s="402">
        <f>IFERROR(1+(L66/L6),0)</f>
        <v>0</v>
      </c>
      <c r="M67" s="402">
        <f>IFERROR(1+(M66/M6),0)</f>
        <v>0</v>
      </c>
      <c r="N67" s="402">
        <f>IFERROR(1+(N66/N6),0)</f>
        <v>0</v>
      </c>
      <c r="O67" s="402">
        <f>IFERROR(1+(O66/O6),0)</f>
        <v>0</v>
      </c>
      <c r="P67" s="402">
        <f>IFERROR(1+(P66/P6),0)</f>
        <v>0</v>
      </c>
      <c r="Q67" s="403">
        <f>IFERROR(1+(Q66/Q6),0)</f>
        <v>0</v>
      </c>
    </row>
    <row r="68" spans="1:17" ht="15.75" thickBot="1" x14ac:dyDescent="0.3"/>
    <row r="69" spans="1:17" x14ac:dyDescent="0.25">
      <c r="A69" s="32" t="s">
        <v>162</v>
      </c>
      <c r="B69" s="33" t="str">
        <f>B$1</f>
        <v>GLOB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309"/>
    </row>
    <row r="70" spans="1:17" ht="15.75" thickBot="1" x14ac:dyDescent="0.3">
      <c r="A70" s="10" t="s">
        <v>163</v>
      </c>
      <c r="B70" s="55"/>
      <c r="C70" s="12" t="str">
        <f>C64</f>
        <v>2031/32</v>
      </c>
      <c r="D70" s="12" t="str">
        <f t="shared" ref="D70:Q70" si="10">D64</f>
        <v>2032/33</v>
      </c>
      <c r="E70" s="12" t="str">
        <f t="shared" si="10"/>
        <v>2033/34</v>
      </c>
      <c r="F70" s="12" t="str">
        <f t="shared" si="10"/>
        <v>2034/35</v>
      </c>
      <c r="G70" s="12" t="str">
        <f t="shared" si="10"/>
        <v>2035/36</v>
      </c>
      <c r="H70" s="12" t="str">
        <f t="shared" si="10"/>
        <v>2036/37</v>
      </c>
      <c r="I70" s="12" t="str">
        <f t="shared" si="10"/>
        <v>2037/38</v>
      </c>
      <c r="J70" s="12" t="str">
        <f t="shared" si="10"/>
        <v>2038/39</v>
      </c>
      <c r="K70" s="12" t="str">
        <f t="shared" si="10"/>
        <v>2039/40</v>
      </c>
      <c r="L70" s="12" t="str">
        <f t="shared" si="10"/>
        <v>2040/41</v>
      </c>
      <c r="M70" s="12" t="str">
        <f t="shared" si="10"/>
        <v>2041/42</v>
      </c>
      <c r="N70" s="12" t="str">
        <f t="shared" si="10"/>
        <v>2042/43</v>
      </c>
      <c r="O70" s="12" t="str">
        <f t="shared" si="10"/>
        <v>2043/44</v>
      </c>
      <c r="P70" s="12" t="str">
        <f t="shared" si="10"/>
        <v>2044/45</v>
      </c>
      <c r="Q70" s="16" t="str">
        <f t="shared" si="10"/>
        <v>2045/46</v>
      </c>
    </row>
    <row r="71" spans="1:17" s="387" customFormat="1" ht="15.75" thickTop="1" x14ac:dyDescent="0.25">
      <c r="A71" s="5" t="s">
        <v>164</v>
      </c>
      <c r="B71" s="384" t="s">
        <v>165</v>
      </c>
      <c r="C71" s="302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304"/>
    </row>
    <row r="72" spans="1:17" x14ac:dyDescent="0.25">
      <c r="A72" s="5" t="s">
        <v>166</v>
      </c>
      <c r="B72" s="6"/>
      <c r="C72" s="30">
        <f>C71-C7</f>
        <v>-20941</v>
      </c>
      <c r="D72" s="31">
        <f>D71-D7</f>
        <v>-20941</v>
      </c>
      <c r="E72" s="31">
        <f>E71-E7</f>
        <v>-20941</v>
      </c>
      <c r="F72" s="31">
        <f>F71-F7</f>
        <v>-20941</v>
      </c>
      <c r="G72" s="31">
        <f>G71-G7</f>
        <v>-20941</v>
      </c>
      <c r="H72" s="31">
        <f>H71-H7</f>
        <v>-20941</v>
      </c>
      <c r="I72" s="31">
        <f>I71-I7</f>
        <v>-20941</v>
      </c>
      <c r="J72" s="31">
        <f>J71-J7</f>
        <v>-20941</v>
      </c>
      <c r="K72" s="31">
        <f>K71-K7</f>
        <v>-20941</v>
      </c>
      <c r="L72" s="31">
        <f>L71-L7</f>
        <v>-20941</v>
      </c>
      <c r="M72" s="31">
        <f>M71-M7</f>
        <v>-20941</v>
      </c>
      <c r="N72" s="31">
        <f>N71-N7</f>
        <v>-20941</v>
      </c>
      <c r="O72" s="31">
        <f>O71-O7</f>
        <v>-20941</v>
      </c>
      <c r="P72" s="31">
        <f>P71-P7</f>
        <v>-20941</v>
      </c>
      <c r="Q72" s="385">
        <f>Q71-Q7</f>
        <v>-20941</v>
      </c>
    </row>
    <row r="73" spans="1:17" ht="15.75" thickBot="1" x14ac:dyDescent="0.3">
      <c r="A73" s="24" t="s">
        <v>167</v>
      </c>
      <c r="B73" s="56"/>
      <c r="C73" s="401">
        <f>IFERROR(1+(C72/C7),0)</f>
        <v>0</v>
      </c>
      <c r="D73" s="402">
        <f>IFERROR(1+(D72/D7),0)</f>
        <v>0</v>
      </c>
      <c r="E73" s="402">
        <f>IFERROR(1+(E72/E7),0)</f>
        <v>0</v>
      </c>
      <c r="F73" s="402">
        <f>IFERROR(1+(F72/F7),0)</f>
        <v>0</v>
      </c>
      <c r="G73" s="402">
        <f>IFERROR(1+(G72/G7),0)</f>
        <v>0</v>
      </c>
      <c r="H73" s="402">
        <f>IFERROR(1+(H72/H7),0)</f>
        <v>0</v>
      </c>
      <c r="I73" s="402">
        <f>IFERROR(1+(I72/I7),0)</f>
        <v>0</v>
      </c>
      <c r="J73" s="402">
        <f>IFERROR(1+(J72/J7),0)</f>
        <v>0</v>
      </c>
      <c r="K73" s="402">
        <f>IFERROR(1+(K72/K7),0)</f>
        <v>0</v>
      </c>
      <c r="L73" s="402">
        <f>IFERROR(1+(L72/L7),0)</f>
        <v>0</v>
      </c>
      <c r="M73" s="402">
        <f>IFERROR(1+(M72/M7),0)</f>
        <v>0</v>
      </c>
      <c r="N73" s="402">
        <f>IFERROR(1+(N72/N7),0)</f>
        <v>0</v>
      </c>
      <c r="O73" s="402">
        <f>IFERROR(1+(O72/O7),0)</f>
        <v>0</v>
      </c>
      <c r="P73" s="402">
        <f>IFERROR(1+(P72/P7),0)</f>
        <v>0</v>
      </c>
      <c r="Q73" s="403">
        <f>IFERROR(1+(Q72/Q7),0)</f>
        <v>0</v>
      </c>
    </row>
    <row r="74" spans="1:17" ht="15.75" thickBot="1" x14ac:dyDescent="0.3"/>
    <row r="75" spans="1:17" x14ac:dyDescent="0.25">
      <c r="A75" s="32" t="s">
        <v>381</v>
      </c>
      <c r="B75" s="33" t="str">
        <f>B$1</f>
        <v>GLOB</v>
      </c>
      <c r="C75" s="14" t="s">
        <v>7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309"/>
    </row>
    <row r="76" spans="1:17" ht="15.75" thickBot="1" x14ac:dyDescent="0.3">
      <c r="A76" s="10" t="s">
        <v>381</v>
      </c>
      <c r="B76" s="55"/>
      <c r="C76" s="12" t="str">
        <f>C70</f>
        <v>2031/32</v>
      </c>
      <c r="D76" s="12" t="str">
        <f t="shared" ref="D76:Q76" si="11">D70</f>
        <v>2032/33</v>
      </c>
      <c r="E76" s="12" t="str">
        <f t="shared" si="11"/>
        <v>2033/34</v>
      </c>
      <c r="F76" s="12" t="str">
        <f t="shared" si="11"/>
        <v>2034/35</v>
      </c>
      <c r="G76" s="12" t="str">
        <f t="shared" si="11"/>
        <v>2035/36</v>
      </c>
      <c r="H76" s="12" t="str">
        <f t="shared" si="11"/>
        <v>2036/37</v>
      </c>
      <c r="I76" s="12" t="str">
        <f t="shared" si="11"/>
        <v>2037/38</v>
      </c>
      <c r="J76" s="12" t="str">
        <f t="shared" si="11"/>
        <v>2038/39</v>
      </c>
      <c r="K76" s="12" t="str">
        <f t="shared" si="11"/>
        <v>2039/40</v>
      </c>
      <c r="L76" s="12" t="str">
        <f t="shared" si="11"/>
        <v>2040/41</v>
      </c>
      <c r="M76" s="12" t="str">
        <f t="shared" si="11"/>
        <v>2041/42</v>
      </c>
      <c r="N76" s="12" t="str">
        <f t="shared" si="11"/>
        <v>2042/43</v>
      </c>
      <c r="O76" s="12" t="str">
        <f t="shared" si="11"/>
        <v>2043/44</v>
      </c>
      <c r="P76" s="12" t="str">
        <f t="shared" si="11"/>
        <v>2044/45</v>
      </c>
      <c r="Q76" s="16" t="str">
        <f t="shared" si="11"/>
        <v>2045/46</v>
      </c>
    </row>
    <row r="77" spans="1:17" ht="15.75" thickTop="1" x14ac:dyDescent="0.25">
      <c r="A77" s="5" t="s">
        <v>382</v>
      </c>
      <c r="B77" s="386" t="s">
        <v>327</v>
      </c>
      <c r="C77" s="302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304"/>
    </row>
    <row r="78" spans="1:17" x14ac:dyDescent="0.25">
      <c r="A78" s="5" t="s">
        <v>383</v>
      </c>
      <c r="B78" s="6"/>
      <c r="C78" s="30">
        <f>C77-C8</f>
        <v>-102195</v>
      </c>
      <c r="D78" s="31">
        <f>D77-D8</f>
        <v>-102195</v>
      </c>
      <c r="E78" s="31">
        <f>E77-E8</f>
        <v>-102195</v>
      </c>
      <c r="F78" s="31">
        <f>F77-F8</f>
        <v>-102195</v>
      </c>
      <c r="G78" s="31">
        <f>G77-G8</f>
        <v>-102195</v>
      </c>
      <c r="H78" s="31">
        <f>H77-H8</f>
        <v>-102195</v>
      </c>
      <c r="I78" s="31">
        <f>I77-I8</f>
        <v>-102195</v>
      </c>
      <c r="J78" s="31">
        <f>J77-J8</f>
        <v>-102195</v>
      </c>
      <c r="K78" s="31">
        <f>K77-K8</f>
        <v>-102195</v>
      </c>
      <c r="L78" s="31">
        <f>L77-L8</f>
        <v>-102195</v>
      </c>
      <c r="M78" s="31">
        <f>M77-M8</f>
        <v>-102195</v>
      </c>
      <c r="N78" s="31">
        <f>N77-N8</f>
        <v>-102195</v>
      </c>
      <c r="O78" s="31">
        <f>O77-O8</f>
        <v>-102195</v>
      </c>
      <c r="P78" s="31">
        <f>P77-P8</f>
        <v>-102195</v>
      </c>
      <c r="Q78" s="385">
        <f>Q77-Q8</f>
        <v>-102195</v>
      </c>
    </row>
    <row r="79" spans="1:17" ht="15.75" thickBot="1" x14ac:dyDescent="0.3">
      <c r="A79" s="24" t="s">
        <v>371</v>
      </c>
      <c r="B79" s="56"/>
      <c r="C79" s="401">
        <f>IFERROR(1+(C78/C8),0)</f>
        <v>0</v>
      </c>
      <c r="D79" s="402">
        <f>IFERROR(1+(D78/D8),0)</f>
        <v>0</v>
      </c>
      <c r="E79" s="402">
        <f>IFERROR(1+(E78/E8),0)</f>
        <v>0</v>
      </c>
      <c r="F79" s="402">
        <f>IFERROR(1+(F78/F8),0)</f>
        <v>0</v>
      </c>
      <c r="G79" s="402">
        <f>IFERROR(1+(G78/G8),0)</f>
        <v>0</v>
      </c>
      <c r="H79" s="402">
        <f>IFERROR(1+(H78/H8),0)</f>
        <v>0</v>
      </c>
      <c r="I79" s="402">
        <f>IFERROR(1+(I78/I8),0)</f>
        <v>0</v>
      </c>
      <c r="J79" s="402">
        <f>IFERROR(1+(J78/J8),0)</f>
        <v>0</v>
      </c>
      <c r="K79" s="402">
        <f>IFERROR(1+(K78/K8),0)</f>
        <v>0</v>
      </c>
      <c r="L79" s="402">
        <f>IFERROR(1+(L78/L8),0)</f>
        <v>0</v>
      </c>
      <c r="M79" s="402">
        <f>IFERROR(1+(M78/M8),0)</f>
        <v>0</v>
      </c>
      <c r="N79" s="402">
        <f>IFERROR(1+(N78/N8),0)</f>
        <v>0</v>
      </c>
      <c r="O79" s="402">
        <f>IFERROR(1+(O78/O8),0)</f>
        <v>0</v>
      </c>
      <c r="P79" s="402">
        <f>IFERROR(1+(P78/P8),0)</f>
        <v>0</v>
      </c>
      <c r="Q79" s="403">
        <f>IFERROR(1+(Q78/Q8),0)</f>
        <v>0</v>
      </c>
    </row>
    <row r="80" spans="1:17" ht="15.75" thickBot="1" x14ac:dyDescent="0.3"/>
    <row r="81" spans="1:17" x14ac:dyDescent="0.25">
      <c r="A81" s="32" t="s">
        <v>384</v>
      </c>
      <c r="B81" s="33" t="str">
        <f>B$1</f>
        <v>GLOB</v>
      </c>
      <c r="C81" s="14" t="s">
        <v>7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309"/>
    </row>
    <row r="82" spans="1:17" ht="15.75" thickBot="1" x14ac:dyDescent="0.3">
      <c r="A82" s="10" t="s">
        <v>384</v>
      </c>
      <c r="B82" s="55"/>
      <c r="C82" s="12" t="str">
        <f>C76</f>
        <v>2031/32</v>
      </c>
      <c r="D82" s="12" t="str">
        <f t="shared" ref="D82:Q82" si="12">D76</f>
        <v>2032/33</v>
      </c>
      <c r="E82" s="12" t="str">
        <f t="shared" si="12"/>
        <v>2033/34</v>
      </c>
      <c r="F82" s="12" t="str">
        <f t="shared" si="12"/>
        <v>2034/35</v>
      </c>
      <c r="G82" s="12" t="str">
        <f t="shared" si="12"/>
        <v>2035/36</v>
      </c>
      <c r="H82" s="12" t="str">
        <f t="shared" si="12"/>
        <v>2036/37</v>
      </c>
      <c r="I82" s="12" t="str">
        <f t="shared" si="12"/>
        <v>2037/38</v>
      </c>
      <c r="J82" s="12" t="str">
        <f t="shared" si="12"/>
        <v>2038/39</v>
      </c>
      <c r="K82" s="12" t="str">
        <f t="shared" si="12"/>
        <v>2039/40</v>
      </c>
      <c r="L82" s="12" t="str">
        <f t="shared" si="12"/>
        <v>2040/41</v>
      </c>
      <c r="M82" s="12" t="str">
        <f t="shared" si="12"/>
        <v>2041/42</v>
      </c>
      <c r="N82" s="12" t="str">
        <f t="shared" si="12"/>
        <v>2042/43</v>
      </c>
      <c r="O82" s="12" t="str">
        <f t="shared" si="12"/>
        <v>2043/44</v>
      </c>
      <c r="P82" s="12" t="str">
        <f t="shared" si="12"/>
        <v>2044/45</v>
      </c>
      <c r="Q82" s="16" t="str">
        <f t="shared" si="12"/>
        <v>2045/46</v>
      </c>
    </row>
    <row r="83" spans="1:17" ht="15.75" thickTop="1" x14ac:dyDescent="0.25">
      <c r="A83" s="5" t="s">
        <v>385</v>
      </c>
      <c r="B83" s="411" t="s">
        <v>328</v>
      </c>
      <c r="C83" s="302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304"/>
    </row>
    <row r="84" spans="1:17" x14ac:dyDescent="0.25">
      <c r="A84" s="5" t="s">
        <v>386</v>
      </c>
      <c r="B84" s="21"/>
      <c r="C84" s="30">
        <f>C83-C9</f>
        <v>-102195</v>
      </c>
      <c r="D84" s="31">
        <f>D83-D9</f>
        <v>-102195</v>
      </c>
      <c r="E84" s="31">
        <f>E83-E9</f>
        <v>-102195</v>
      </c>
      <c r="F84" s="31">
        <f>F83-F9</f>
        <v>-102195</v>
      </c>
      <c r="G84" s="31">
        <f>G83-G9</f>
        <v>-102195</v>
      </c>
      <c r="H84" s="31">
        <f>H83-H9</f>
        <v>-102195</v>
      </c>
      <c r="I84" s="31">
        <f>I83-I9</f>
        <v>-102195</v>
      </c>
      <c r="J84" s="31">
        <f>J83-J9</f>
        <v>-102195</v>
      </c>
      <c r="K84" s="31">
        <f>K83-K9</f>
        <v>-102195</v>
      </c>
      <c r="L84" s="31">
        <f>L83-L9</f>
        <v>-102195</v>
      </c>
      <c r="M84" s="31">
        <f>M83-M9</f>
        <v>-102195</v>
      </c>
      <c r="N84" s="31">
        <f>N83-N9</f>
        <v>-102195</v>
      </c>
      <c r="O84" s="31">
        <f>O83-O9</f>
        <v>-102195</v>
      </c>
      <c r="P84" s="31">
        <f>P83-P9</f>
        <v>-102195</v>
      </c>
      <c r="Q84" s="385">
        <f>Q83-Q9</f>
        <v>-102195</v>
      </c>
    </row>
    <row r="85" spans="1:17" ht="15.75" thickBot="1" x14ac:dyDescent="0.3">
      <c r="A85" s="24" t="s">
        <v>370</v>
      </c>
      <c r="B85" s="56"/>
      <c r="C85" s="401">
        <f>IFERROR(1+(C84/C9),0)</f>
        <v>0</v>
      </c>
      <c r="D85" s="402">
        <f>IFERROR(1+(D84/D9),0)</f>
        <v>0</v>
      </c>
      <c r="E85" s="402">
        <f>IFERROR(1+(E84/E9),0)</f>
        <v>0</v>
      </c>
      <c r="F85" s="402">
        <f>IFERROR(1+(F84/F9),0)</f>
        <v>0</v>
      </c>
      <c r="G85" s="402">
        <f>IFERROR(1+(G84/G9),0)</f>
        <v>0</v>
      </c>
      <c r="H85" s="402">
        <f>IFERROR(1+(H84/H9),0)</f>
        <v>0</v>
      </c>
      <c r="I85" s="402">
        <f>IFERROR(1+(I84/I9),0)</f>
        <v>0</v>
      </c>
      <c r="J85" s="402">
        <f>IFERROR(1+(J84/J9),0)</f>
        <v>0</v>
      </c>
      <c r="K85" s="402">
        <f>IFERROR(1+(K84/K9),0)</f>
        <v>0</v>
      </c>
      <c r="L85" s="402">
        <f>IFERROR(1+(L84/L9),0)</f>
        <v>0</v>
      </c>
      <c r="M85" s="402">
        <f>IFERROR(1+(M84/M9),0)</f>
        <v>0</v>
      </c>
      <c r="N85" s="402">
        <f>IFERROR(1+(N84/N9),0)</f>
        <v>0</v>
      </c>
      <c r="O85" s="402">
        <f>IFERROR(1+(O84/O9),0)</f>
        <v>0</v>
      </c>
      <c r="P85" s="402">
        <f>IFERROR(1+(P84/P9),0)</f>
        <v>0</v>
      </c>
      <c r="Q85" s="403">
        <f>IFERROR(1+(Q84/Q9),0)</f>
        <v>0</v>
      </c>
    </row>
    <row r="86" spans="1:17" x14ac:dyDescent="0.25"/>
  </sheetData>
  <sheetProtection algorithmName="SHA-512" hashValue="E7o6oX9PT/C0bNLUEwMB0HMp/W/on9Ol2FepbHbdqD9sBByrhI1Ts8biHuLHtmiQnEKafM/NGbyaZByVg7fejg==" saltValue="Ql4W1BBSnt0UD9dB3G9vfw==" spinCount="100000" sheet="1" objects="1" scenarios="1"/>
  <conditionalFormatting sqref="C20:Q20">
    <cfRule type="cellIs" dxfId="59" priority="43" operator="lessThan">
      <formula>0</formula>
    </cfRule>
    <cfRule type="cellIs" dxfId="58" priority="44" operator="greaterThan">
      <formula>0</formula>
    </cfRule>
  </conditionalFormatting>
  <conditionalFormatting sqref="C21:Q21">
    <cfRule type="cellIs" dxfId="57" priority="41" operator="lessThan">
      <formula>1</formula>
    </cfRule>
    <cfRule type="cellIs" dxfId="56" priority="42" operator="greaterThan">
      <formula>1</formula>
    </cfRule>
  </conditionalFormatting>
  <conditionalFormatting sqref="C39:Q39">
    <cfRule type="cellIs" dxfId="55" priority="39" operator="lessThan">
      <formula>0</formula>
    </cfRule>
    <cfRule type="cellIs" dxfId="54" priority="40" operator="greaterThan">
      <formula>0</formula>
    </cfRule>
  </conditionalFormatting>
  <conditionalFormatting sqref="C40:Q40">
    <cfRule type="cellIs" dxfId="53" priority="37" operator="lessThan">
      <formula>1</formula>
    </cfRule>
    <cfRule type="cellIs" dxfId="52" priority="38" operator="greaterThan">
      <formula>1</formula>
    </cfRule>
  </conditionalFormatting>
  <conditionalFormatting sqref="C59:Q59">
    <cfRule type="cellIs" dxfId="51" priority="35" operator="lessThan">
      <formula>0</formula>
    </cfRule>
    <cfRule type="cellIs" dxfId="50" priority="36" operator="greaterThan">
      <formula>0</formula>
    </cfRule>
  </conditionalFormatting>
  <conditionalFormatting sqref="C66:Q66">
    <cfRule type="cellIs" dxfId="49" priority="31" operator="lessThan">
      <formula>0</formula>
    </cfRule>
    <cfRule type="cellIs" dxfId="48" priority="32" operator="greaterThan">
      <formula>0</formula>
    </cfRule>
  </conditionalFormatting>
  <conditionalFormatting sqref="C67:Q67">
    <cfRule type="cellIs" dxfId="47" priority="29" operator="lessThan">
      <formula>1</formula>
    </cfRule>
    <cfRule type="cellIs" dxfId="46" priority="30" operator="greaterThan">
      <formula>1</formula>
    </cfRule>
  </conditionalFormatting>
  <conditionalFormatting sqref="C72:Q72">
    <cfRule type="cellIs" dxfId="45" priority="11" operator="lessThan">
      <formula>0</formula>
    </cfRule>
    <cfRule type="cellIs" dxfId="44" priority="12" operator="greaterThan">
      <formula>0</formula>
    </cfRule>
  </conditionalFormatting>
  <conditionalFormatting sqref="C73:Q73">
    <cfRule type="cellIs" dxfId="43" priority="9" operator="lessThan">
      <formula>1</formula>
    </cfRule>
    <cfRule type="cellIs" dxfId="42" priority="10" operator="greaterThan">
      <formula>1</formula>
    </cfRule>
  </conditionalFormatting>
  <conditionalFormatting sqref="C78:Q78">
    <cfRule type="cellIs" dxfId="41" priority="7" operator="lessThan">
      <formula>0</formula>
    </cfRule>
    <cfRule type="cellIs" dxfId="40" priority="8" operator="greaterThan">
      <formula>0</formula>
    </cfRule>
  </conditionalFormatting>
  <conditionalFormatting sqref="C79:Q79">
    <cfRule type="cellIs" dxfId="39" priority="5" operator="lessThan">
      <formula>1</formula>
    </cfRule>
    <cfRule type="cellIs" dxfId="38" priority="6" operator="greaterThan">
      <formula>1</formula>
    </cfRule>
  </conditionalFormatting>
  <conditionalFormatting sqref="C84:Q84">
    <cfRule type="cellIs" dxfId="37" priority="3" operator="lessThan">
      <formula>0</formula>
    </cfRule>
    <cfRule type="cellIs" dxfId="36" priority="4" operator="greaterThan">
      <formula>0</formula>
    </cfRule>
  </conditionalFormatting>
  <conditionalFormatting sqref="C85:Q85">
    <cfRule type="cellIs" dxfId="35" priority="1" operator="lessThan">
      <formula>1</formula>
    </cfRule>
    <cfRule type="cellIs" dxfId="34" priority="2" operator="greaterThan">
      <formula>1</formula>
    </cfRule>
  </conditionalFormatting>
  <conditionalFormatting sqref="C60:XFD60">
    <cfRule type="cellIs" dxfId="33" priority="33" operator="lessThan">
      <formula>1</formula>
    </cfRule>
    <cfRule type="cellIs" dxfId="32" priority="34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/>
  </sheetPr>
  <dimension ref="A1:Q68"/>
  <sheetViews>
    <sheetView showGridLines="0" zoomScaleNormal="100" workbookViewId="0">
      <pane xSplit="2" topLeftCell="C1" activePane="topRight" state="frozen"/>
      <selection activeCell="B20" sqref="B20"/>
      <selection pane="topRight" activeCell="J15" sqref="J15"/>
    </sheetView>
  </sheetViews>
  <sheetFormatPr defaultColWidth="0" defaultRowHeight="15" zeroHeight="1" x14ac:dyDescent="0.25"/>
  <cols>
    <col min="1" max="1" width="58.42578125" bestFit="1" customWidth="1"/>
    <col min="2" max="2" width="11.7109375" style="108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11" t="str">
        <f>'Provoz výchozí'!B18</f>
        <v>AC/DC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9</v>
      </c>
      <c r="B2" s="107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32</v>
      </c>
      <c r="C3" s="381">
        <f>'Provoz výchozí'!AG20</f>
        <v>1014933</v>
      </c>
      <c r="D3" s="339">
        <f>'Provoz výchozí'!AH20</f>
        <v>1014933</v>
      </c>
      <c r="E3" s="339">
        <f>'Provoz výchozí'!AI20</f>
        <v>1014933</v>
      </c>
      <c r="F3" s="339">
        <f>'Provoz výchozí'!AJ20</f>
        <v>1014933</v>
      </c>
      <c r="G3" s="339">
        <f>'Provoz výchozí'!AK20</f>
        <v>1014933</v>
      </c>
      <c r="H3" s="339">
        <f>'Provoz výchozí'!AL20</f>
        <v>1014933</v>
      </c>
      <c r="I3" s="339">
        <f>'Provoz výchozí'!AM20</f>
        <v>1014933</v>
      </c>
      <c r="J3" s="339">
        <f>'Provoz výchozí'!AN20</f>
        <v>1014933</v>
      </c>
      <c r="K3" s="339">
        <f>'Provoz výchozí'!AO20</f>
        <v>1014933</v>
      </c>
      <c r="L3" s="339">
        <f>'Provoz výchozí'!AP20</f>
        <v>1014933</v>
      </c>
      <c r="M3" s="339">
        <f>'Provoz výchozí'!AQ20</f>
        <v>1014933</v>
      </c>
      <c r="N3" s="339">
        <f>'Provoz výchozí'!AR20</f>
        <v>1014933</v>
      </c>
      <c r="O3" s="339">
        <f>'Provoz výchozí'!AS20</f>
        <v>1014933</v>
      </c>
      <c r="P3" s="339">
        <f>'Provoz výchozí'!AT20</f>
        <v>1014933</v>
      </c>
      <c r="Q3" s="339">
        <f>'Provoz výchozí'!AU20</f>
        <v>1014933</v>
      </c>
    </row>
    <row r="4" spans="1:17" ht="15.75" x14ac:dyDescent="0.25">
      <c r="A4" s="20" t="s">
        <v>121</v>
      </c>
      <c r="B4" s="318" t="s">
        <v>33</v>
      </c>
      <c r="C4" s="381">
        <f>'Provoz výchozí'!AG21</f>
        <v>1014933</v>
      </c>
      <c r="D4" s="339">
        <f>'Provoz výchozí'!AH21</f>
        <v>1014933</v>
      </c>
      <c r="E4" s="339">
        <f>'Provoz výchozí'!AI21</f>
        <v>1014933</v>
      </c>
      <c r="F4" s="339">
        <f>'Provoz výchozí'!AJ21</f>
        <v>1014933</v>
      </c>
      <c r="G4" s="339">
        <f>'Provoz výchozí'!AK21</f>
        <v>1014933</v>
      </c>
      <c r="H4" s="339">
        <f>'Provoz výchozí'!AL21</f>
        <v>1014933</v>
      </c>
      <c r="I4" s="339">
        <f>'Provoz výchozí'!AM21</f>
        <v>1014933</v>
      </c>
      <c r="J4" s="339">
        <f>'Provoz výchozí'!AN21</f>
        <v>1014933</v>
      </c>
      <c r="K4" s="339">
        <f>'Provoz výchozí'!AO21</f>
        <v>1014933</v>
      </c>
      <c r="L4" s="339">
        <f>'Provoz výchozí'!AP21</f>
        <v>1014933</v>
      </c>
      <c r="M4" s="339">
        <f>'Provoz výchozí'!AQ21</f>
        <v>1014933</v>
      </c>
      <c r="N4" s="339">
        <f>'Provoz výchozí'!AR21</f>
        <v>1014933</v>
      </c>
      <c r="O4" s="339">
        <f>'Provoz výchozí'!AS21</f>
        <v>1014933</v>
      </c>
      <c r="P4" s="339">
        <f>'Provoz výchozí'!AT21</f>
        <v>1014933</v>
      </c>
      <c r="Q4" s="339">
        <f>'Provoz výchozí'!AU21</f>
        <v>1014933</v>
      </c>
    </row>
    <row r="5" spans="1:17" ht="15.75" x14ac:dyDescent="0.25">
      <c r="A5" s="20" t="s">
        <v>392</v>
      </c>
      <c r="B5" s="318" t="s">
        <v>34</v>
      </c>
      <c r="C5" s="381">
        <f>'Provoz výchozí'!AG22</f>
        <v>0</v>
      </c>
      <c r="D5" s="339">
        <f>'Provoz výchozí'!AH22</f>
        <v>0</v>
      </c>
      <c r="E5" s="339">
        <f>'Provoz výchozí'!AI22</f>
        <v>0</v>
      </c>
      <c r="F5" s="339">
        <f>'Provoz výchozí'!AJ22</f>
        <v>0</v>
      </c>
      <c r="G5" s="339">
        <f>'Provoz výchozí'!AK22</f>
        <v>0</v>
      </c>
      <c r="H5" s="339">
        <f>'Provoz výchozí'!AL22</f>
        <v>0</v>
      </c>
      <c r="I5" s="339">
        <f>'Provoz výchozí'!AM22</f>
        <v>0</v>
      </c>
      <c r="J5" s="339">
        <f>'Provoz výchozí'!AN22</f>
        <v>0</v>
      </c>
      <c r="K5" s="339">
        <f>'Provoz výchozí'!AO22</f>
        <v>0</v>
      </c>
      <c r="L5" s="339">
        <f>'Provoz výchozí'!AP22</f>
        <v>0</v>
      </c>
      <c r="M5" s="339">
        <f>'Provoz výchozí'!AQ22</f>
        <v>0</v>
      </c>
      <c r="N5" s="339">
        <f>'Provoz výchozí'!AR22</f>
        <v>0</v>
      </c>
      <c r="O5" s="339">
        <f>'Provoz výchozí'!AS22</f>
        <v>0</v>
      </c>
      <c r="P5" s="339">
        <f>'Provoz výchozí'!AT22</f>
        <v>0</v>
      </c>
      <c r="Q5" s="339">
        <f>'Provoz výchozí'!AU22</f>
        <v>0</v>
      </c>
    </row>
    <row r="6" spans="1:17" x14ac:dyDescent="0.25">
      <c r="A6" s="35" t="s">
        <v>27</v>
      </c>
      <c r="B6" s="330" t="s">
        <v>35</v>
      </c>
      <c r="C6" s="331">
        <f>'Provoz výchozí'!AG23</f>
        <v>6</v>
      </c>
      <c r="D6" s="332">
        <f>'Provoz výchozí'!AH23</f>
        <v>6</v>
      </c>
      <c r="E6" s="332">
        <f>'Provoz výchozí'!AI23</f>
        <v>6</v>
      </c>
      <c r="F6" s="332">
        <f>'Provoz výchozí'!AJ23</f>
        <v>6</v>
      </c>
      <c r="G6" s="332">
        <f>'Provoz výchozí'!AK23</f>
        <v>6</v>
      </c>
      <c r="H6" s="332">
        <f>'Provoz výchozí'!AL23</f>
        <v>6</v>
      </c>
      <c r="I6" s="332">
        <f>'Provoz výchozí'!AM23</f>
        <v>6</v>
      </c>
      <c r="J6" s="332">
        <f>'Provoz výchozí'!AN23</f>
        <v>6</v>
      </c>
      <c r="K6" s="332">
        <f>'Provoz výchozí'!AO23</f>
        <v>6</v>
      </c>
      <c r="L6" s="332">
        <f>'Provoz výchozí'!AP23</f>
        <v>6</v>
      </c>
      <c r="M6" s="332">
        <f>'Provoz výchozí'!AQ23</f>
        <v>6</v>
      </c>
      <c r="N6" s="332">
        <f>'Provoz výchozí'!AR23</f>
        <v>6</v>
      </c>
      <c r="O6" s="332">
        <f>'Provoz výchozí'!AS23</f>
        <v>6</v>
      </c>
      <c r="P6" s="332">
        <f>'Provoz výchozí'!AT23</f>
        <v>6</v>
      </c>
      <c r="Q6" s="332">
        <f>'Provoz výchozí'!AU23</f>
        <v>6</v>
      </c>
    </row>
    <row r="7" spans="1:17" x14ac:dyDescent="0.25">
      <c r="A7" s="5" t="s">
        <v>30</v>
      </c>
      <c r="B7" s="335" t="s">
        <v>246</v>
      </c>
      <c r="C7" s="41" t="s">
        <v>44</v>
      </c>
      <c r="D7" s="42" t="s">
        <v>44</v>
      </c>
      <c r="E7" s="42" t="s">
        <v>44</v>
      </c>
      <c r="F7" s="42" t="s">
        <v>44</v>
      </c>
      <c r="G7" s="42" t="s">
        <v>44</v>
      </c>
      <c r="H7" s="42" t="s">
        <v>44</v>
      </c>
      <c r="I7" s="42" t="s">
        <v>44</v>
      </c>
      <c r="J7" s="42" t="s">
        <v>44</v>
      </c>
      <c r="K7" s="42" t="s">
        <v>44</v>
      </c>
      <c r="L7" s="42" t="s">
        <v>44</v>
      </c>
      <c r="M7" s="42" t="s">
        <v>44</v>
      </c>
      <c r="N7" s="42" t="s">
        <v>44</v>
      </c>
      <c r="O7" s="42" t="s">
        <v>44</v>
      </c>
      <c r="P7" s="42" t="s">
        <v>44</v>
      </c>
      <c r="Q7" s="42" t="s">
        <v>44</v>
      </c>
    </row>
    <row r="8" spans="1:17" x14ac:dyDescent="0.25">
      <c r="A8" s="6" t="s">
        <v>379</v>
      </c>
      <c r="B8" s="386" t="s">
        <v>327</v>
      </c>
      <c r="C8" s="41" t="s">
        <v>44</v>
      </c>
      <c r="D8" s="42" t="s">
        <v>44</v>
      </c>
      <c r="E8" s="42" t="s">
        <v>44</v>
      </c>
      <c r="F8" s="42" t="s">
        <v>44</v>
      </c>
      <c r="G8" s="42" t="s">
        <v>44</v>
      </c>
      <c r="H8" s="42" t="s">
        <v>44</v>
      </c>
      <c r="I8" s="42" t="s">
        <v>44</v>
      </c>
      <c r="J8" s="42" t="s">
        <v>44</v>
      </c>
      <c r="K8" s="42" t="s">
        <v>44</v>
      </c>
      <c r="L8" s="42" t="s">
        <v>44</v>
      </c>
      <c r="M8" s="42" t="s">
        <v>44</v>
      </c>
      <c r="N8" s="42" t="s">
        <v>44</v>
      </c>
      <c r="O8" s="42" t="s">
        <v>44</v>
      </c>
      <c r="P8" s="42" t="s">
        <v>44</v>
      </c>
      <c r="Q8" s="42" t="s">
        <v>44</v>
      </c>
    </row>
    <row r="9" spans="1:17" ht="15.75" thickBot="1" x14ac:dyDescent="0.3">
      <c r="A9" s="56" t="s">
        <v>380</v>
      </c>
      <c r="B9" s="388" t="s">
        <v>328</v>
      </c>
      <c r="C9" s="43" t="s">
        <v>44</v>
      </c>
      <c r="D9" s="44" t="s">
        <v>44</v>
      </c>
      <c r="E9" s="44" t="s">
        <v>44</v>
      </c>
      <c r="F9" s="44" t="s">
        <v>44</v>
      </c>
      <c r="G9" s="44" t="s">
        <v>44</v>
      </c>
      <c r="H9" s="44" t="s">
        <v>44</v>
      </c>
      <c r="I9" s="44" t="s">
        <v>44</v>
      </c>
      <c r="J9" s="44" t="s">
        <v>44</v>
      </c>
      <c r="K9" s="44" t="s">
        <v>44</v>
      </c>
      <c r="L9" s="44" t="s">
        <v>44</v>
      </c>
      <c r="M9" s="44" t="s">
        <v>44</v>
      </c>
      <c r="N9" s="44" t="s">
        <v>44</v>
      </c>
      <c r="O9" s="44" t="s">
        <v>44</v>
      </c>
      <c r="P9" s="44" t="s">
        <v>44</v>
      </c>
      <c r="Q9" s="44" t="s">
        <v>44</v>
      </c>
    </row>
    <row r="10" spans="1:17" ht="15.75" thickBot="1" x14ac:dyDescent="0.3"/>
    <row r="11" spans="1:17" x14ac:dyDescent="0.25">
      <c r="A11" s="32" t="s">
        <v>124</v>
      </c>
      <c r="B11" s="118" t="str">
        <f>B$1</f>
        <v>AC/DC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ht="15.75" thickBot="1" x14ac:dyDescent="0.3">
      <c r="A12" s="10" t="s">
        <v>122</v>
      </c>
      <c r="B12" s="107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2" t="str">
        <f t="shared" si="0"/>
        <v>2045/46</v>
      </c>
    </row>
    <row r="13" spans="1:17" ht="15.75" thickTop="1" x14ac:dyDescent="0.25">
      <c r="A13" s="29" t="s">
        <v>125</v>
      </c>
      <c r="B13" s="62" t="s">
        <v>168</v>
      </c>
      <c r="C13" s="390">
        <f>'Model objednávkový (MO)'!E94</f>
        <v>0</v>
      </c>
      <c r="D13" s="391">
        <f>'Model objednávkový (MO)'!F94</f>
        <v>0</v>
      </c>
      <c r="E13" s="391">
        <f>'Model objednávkový (MO)'!G94</f>
        <v>0</v>
      </c>
      <c r="F13" s="391">
        <f>'Model objednávkový (MO)'!H94</f>
        <v>0</v>
      </c>
      <c r="G13" s="391">
        <f>'Model objednávkový (MO)'!I94</f>
        <v>0</v>
      </c>
      <c r="H13" s="391">
        <f>'Model objednávkový (MO)'!J94</f>
        <v>0</v>
      </c>
      <c r="I13" s="391">
        <f>'Model objednávkový (MO)'!K94</f>
        <v>0</v>
      </c>
      <c r="J13" s="391">
        <f>'Model objednávkový (MO)'!L94</f>
        <v>0</v>
      </c>
      <c r="K13" s="391">
        <f>'Model objednávkový (MO)'!M94</f>
        <v>0</v>
      </c>
      <c r="L13" s="391">
        <f>'Model objednávkový (MO)'!N94</f>
        <v>0</v>
      </c>
      <c r="M13" s="391">
        <f>'Model objednávkový (MO)'!O94</f>
        <v>0</v>
      </c>
      <c r="N13" s="391">
        <f>'Model objednávkový (MO)'!P94</f>
        <v>0</v>
      </c>
      <c r="O13" s="391">
        <f>'Model objednávkový (MO)'!Q94</f>
        <v>0</v>
      </c>
      <c r="P13" s="391">
        <f>'Model objednávkový (MO)'!R94</f>
        <v>0</v>
      </c>
      <c r="Q13" s="391">
        <f>'Model objednávkový (MO)'!S94</f>
        <v>0</v>
      </c>
    </row>
    <row r="14" spans="1:17" ht="15.75" x14ac:dyDescent="0.25">
      <c r="A14" s="5" t="s">
        <v>127</v>
      </c>
      <c r="B14" s="384" t="s">
        <v>169</v>
      </c>
      <c r="C14" s="393">
        <f>'MO Výkon'!E94</f>
        <v>0</v>
      </c>
      <c r="D14" s="149">
        <f>'MO Výkon'!F94</f>
        <v>0</v>
      </c>
      <c r="E14" s="149">
        <f>'MO Výkon'!G94</f>
        <v>0</v>
      </c>
      <c r="F14" s="149">
        <f>'MO Výkon'!H94</f>
        <v>0</v>
      </c>
      <c r="G14" s="149">
        <f>'MO Výkon'!I94</f>
        <v>0</v>
      </c>
      <c r="H14" s="149">
        <f>'MO Výkon'!J94</f>
        <v>0</v>
      </c>
      <c r="I14" s="149">
        <f>'MO Výkon'!K94</f>
        <v>0</v>
      </c>
      <c r="J14" s="149">
        <f>'MO Výkon'!L94</f>
        <v>0</v>
      </c>
      <c r="K14" s="149">
        <f>'MO Výkon'!M94</f>
        <v>0</v>
      </c>
      <c r="L14" s="149">
        <f>'MO Výkon'!N94</f>
        <v>0</v>
      </c>
      <c r="M14" s="149">
        <f>'MO Výkon'!O94</f>
        <v>0</v>
      </c>
      <c r="N14" s="149">
        <f>'MO Výkon'!P94</f>
        <v>0</v>
      </c>
      <c r="O14" s="149">
        <f>'MO Výkon'!Q94</f>
        <v>0</v>
      </c>
      <c r="P14" s="149">
        <f>'MO Výkon'!R94</f>
        <v>0</v>
      </c>
      <c r="Q14" s="149">
        <f>'MO Výkon'!S94</f>
        <v>0</v>
      </c>
    </row>
    <row r="15" spans="1:17" ht="15.75" x14ac:dyDescent="0.25">
      <c r="A15" s="6" t="s">
        <v>321</v>
      </c>
      <c r="B15" s="335" t="s">
        <v>322</v>
      </c>
      <c r="C15" s="393">
        <f>IFERROR('MO Výkon'!E92/(Objednávka_ACDC!C38+2*Objednávka_ACDC!C58),0)</f>
        <v>0</v>
      </c>
      <c r="D15" s="149">
        <f>IFERROR('MO Výkon'!F92/(Objednávka_ACDC!D38+2*Objednávka_ACDC!D58),0)</f>
        <v>0</v>
      </c>
      <c r="E15" s="149">
        <f>IFERROR('MO Výkon'!G92/(Objednávka_ACDC!E38+2*Objednávka_ACDC!E58),0)</f>
        <v>0</v>
      </c>
      <c r="F15" s="149">
        <f>IFERROR('MO Výkon'!H92/(Objednávka_ACDC!F38+2*Objednávka_ACDC!F58),0)</f>
        <v>0</v>
      </c>
      <c r="G15" s="149">
        <f>IFERROR('MO Výkon'!I92/(Objednávka_ACDC!G38+2*Objednávka_ACDC!G58),0)</f>
        <v>0</v>
      </c>
      <c r="H15" s="149">
        <f>IFERROR('MO Výkon'!J92/(Objednávka_ACDC!H38+2*Objednávka_ACDC!H58),0)</f>
        <v>0</v>
      </c>
      <c r="I15" s="149">
        <f>IFERROR('MO Výkon'!K92/(Objednávka_ACDC!I38+2*Objednávka_ACDC!I58),0)</f>
        <v>0</v>
      </c>
      <c r="J15" s="149">
        <f>IFERROR('MO Výkon'!L92/(Objednávka_ACDC!J38+2*Objednávka_ACDC!J58),0)</f>
        <v>0</v>
      </c>
      <c r="K15" s="149">
        <f>IFERROR('MO Výkon'!M92/(Objednávka_ACDC!K38+2*Objednávka_ACDC!K58),0)</f>
        <v>0</v>
      </c>
      <c r="L15" s="149">
        <f>IFERROR('MO Výkon'!N92/(Objednávka_ACDC!L38+2*Objednávka_ACDC!L58),0)</f>
        <v>0</v>
      </c>
      <c r="M15" s="149">
        <f>IFERROR('MO Výkon'!O92/(Objednávka_ACDC!M38+2*Objednávka_ACDC!M58),0)</f>
        <v>0</v>
      </c>
      <c r="N15" s="149">
        <f>IFERROR('MO Výkon'!P92/(Objednávka_ACDC!N38+2*Objednávka_ACDC!N58),0)</f>
        <v>0</v>
      </c>
      <c r="O15" s="149">
        <f>IFERROR('MO Výkon'!Q92/(Objednávka_ACDC!O38+2*Objednávka_ACDC!O58),0)</f>
        <v>0</v>
      </c>
      <c r="P15" s="149">
        <f>IFERROR('MO Výkon'!R92/(Objednávka_ACDC!P38+2*Objednávka_ACDC!P58),0)</f>
        <v>0</v>
      </c>
      <c r="Q15" s="149">
        <f>IFERROR('MO Výkon'!S92/(Objednávka_ACDC!Q38+2*Objednávka_ACDC!Q58),0)</f>
        <v>0</v>
      </c>
    </row>
    <row r="16" spans="1:17" ht="15.75" thickBot="1" x14ac:dyDescent="0.3">
      <c r="A16" s="45"/>
      <c r="C16" s="140"/>
    </row>
    <row r="17" spans="1:17" x14ac:dyDescent="0.25">
      <c r="A17" s="32" t="s">
        <v>129</v>
      </c>
      <c r="B17" s="118" t="str">
        <f>B$1</f>
        <v>AC/DC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1:17" ht="15.75" thickBot="1" x14ac:dyDescent="0.3">
      <c r="A18" s="10" t="s">
        <v>130</v>
      </c>
      <c r="B18" s="107"/>
      <c r="C18" s="12" t="str">
        <f>C12</f>
        <v>2031/32</v>
      </c>
      <c r="D18" s="12" t="str">
        <f>D12</f>
        <v>2032/33</v>
      </c>
      <c r="E18" s="12" t="str">
        <f>E12</f>
        <v>2033/34</v>
      </c>
      <c r="F18" s="12" t="str">
        <f>F12</f>
        <v>2034/35</v>
      </c>
      <c r="G18" s="12" t="str">
        <f>G12</f>
        <v>2035/36</v>
      </c>
      <c r="H18" s="12" t="str">
        <f>H12</f>
        <v>2036/37</v>
      </c>
      <c r="I18" s="12" t="str">
        <f>I12</f>
        <v>2037/38</v>
      </c>
      <c r="J18" s="12" t="str">
        <f>J12</f>
        <v>2038/39</v>
      </c>
      <c r="K18" s="12" t="str">
        <f>K12</f>
        <v>2039/40</v>
      </c>
      <c r="L18" s="12" t="str">
        <f>L12</f>
        <v>2040/41</v>
      </c>
      <c r="M18" s="12" t="str">
        <f>M12</f>
        <v>2041/42</v>
      </c>
      <c r="N18" s="12" t="str">
        <f>N12</f>
        <v>2042/43</v>
      </c>
      <c r="O18" s="12" t="str">
        <f>O12</f>
        <v>2043/44</v>
      </c>
      <c r="P18" s="12" t="str">
        <f>P12</f>
        <v>2044/45</v>
      </c>
      <c r="Q18" s="12" t="str">
        <f>Q12</f>
        <v>2045/46</v>
      </c>
    </row>
    <row r="19" spans="1:17" ht="15.75" thickTop="1" x14ac:dyDescent="0.25">
      <c r="A19" s="396" t="s">
        <v>131</v>
      </c>
      <c r="B19" s="397" t="s">
        <v>170</v>
      </c>
      <c r="C19" s="398">
        <f>C38+C58</f>
        <v>0</v>
      </c>
      <c r="D19" s="399">
        <f t="shared" ref="D19:G19" si="1">D38+D58</f>
        <v>0</v>
      </c>
      <c r="E19" s="399">
        <f t="shared" si="1"/>
        <v>0</v>
      </c>
      <c r="F19" s="399">
        <f t="shared" si="1"/>
        <v>0</v>
      </c>
      <c r="G19" s="399">
        <f t="shared" si="1"/>
        <v>0</v>
      </c>
      <c r="H19" s="399">
        <f t="shared" ref="H19:Q19" si="2">H38+H58</f>
        <v>0</v>
      </c>
      <c r="I19" s="399">
        <f t="shared" si="2"/>
        <v>0</v>
      </c>
      <c r="J19" s="399">
        <f t="shared" si="2"/>
        <v>0</v>
      </c>
      <c r="K19" s="399">
        <f t="shared" si="2"/>
        <v>0</v>
      </c>
      <c r="L19" s="399">
        <f t="shared" si="2"/>
        <v>0</v>
      </c>
      <c r="M19" s="399">
        <f t="shared" si="2"/>
        <v>0</v>
      </c>
      <c r="N19" s="399">
        <f t="shared" si="2"/>
        <v>0</v>
      </c>
      <c r="O19" s="399">
        <f t="shared" si="2"/>
        <v>0</v>
      </c>
      <c r="P19" s="399">
        <f t="shared" si="2"/>
        <v>0</v>
      </c>
      <c r="Q19" s="399">
        <f t="shared" si="2"/>
        <v>0</v>
      </c>
    </row>
    <row r="20" spans="1:17" x14ac:dyDescent="0.25">
      <c r="A20" s="5" t="s">
        <v>133</v>
      </c>
      <c r="B20" s="117"/>
      <c r="C20" s="30">
        <f>C19-C3</f>
        <v>-1014933</v>
      </c>
      <c r="D20" s="31">
        <f>D19-D3</f>
        <v>-1014933</v>
      </c>
      <c r="E20" s="31">
        <f>E19-E3</f>
        <v>-1014933</v>
      </c>
      <c r="F20" s="31">
        <f>F19-F3</f>
        <v>-1014933</v>
      </c>
      <c r="G20" s="31">
        <f>G19-G3</f>
        <v>-1014933</v>
      </c>
      <c r="H20" s="31">
        <f>H19-H3</f>
        <v>-1014933</v>
      </c>
      <c r="I20" s="31">
        <f>I19-I3</f>
        <v>-1014933</v>
      </c>
      <c r="J20" s="31">
        <f>J19-J3</f>
        <v>-1014933</v>
      </c>
      <c r="K20" s="31">
        <f>K19-K3</f>
        <v>-1014933</v>
      </c>
      <c r="L20" s="31">
        <f>L19-L3</f>
        <v>-1014933</v>
      </c>
      <c r="M20" s="31">
        <f>M19-M3</f>
        <v>-1014933</v>
      </c>
      <c r="N20" s="31">
        <f>N19-N3</f>
        <v>-1014933</v>
      </c>
      <c r="O20" s="31">
        <f>O19-O3</f>
        <v>-1014933</v>
      </c>
      <c r="P20" s="31">
        <f>P19-P3</f>
        <v>-1014933</v>
      </c>
      <c r="Q20" s="31">
        <f>Q19-Q3</f>
        <v>-1014933</v>
      </c>
    </row>
    <row r="21" spans="1:17" ht="15.75" thickBot="1" x14ac:dyDescent="0.3">
      <c r="A21" s="24" t="s">
        <v>134</v>
      </c>
      <c r="B21" s="119"/>
      <c r="C21" s="401">
        <f>IFERROR(C19/C3,"-")</f>
        <v>0</v>
      </c>
      <c r="D21" s="402">
        <f>IFERROR(D19/D3,"-")</f>
        <v>0</v>
      </c>
      <c r="E21" s="402">
        <f>IFERROR(E19/E3,"-")</f>
        <v>0</v>
      </c>
      <c r="F21" s="402">
        <f>IFERROR(F19/F3,"-")</f>
        <v>0</v>
      </c>
      <c r="G21" s="402">
        <f>IFERROR(G19/G3,"-")</f>
        <v>0</v>
      </c>
      <c r="H21" s="402">
        <f>IFERROR(H19/H3,"-")</f>
        <v>0</v>
      </c>
      <c r="I21" s="402">
        <f>IFERROR(I19/I3,"-")</f>
        <v>0</v>
      </c>
      <c r="J21" s="402">
        <f>IFERROR(J19/J3,"-")</f>
        <v>0</v>
      </c>
      <c r="K21" s="402">
        <f>IFERROR(K19/K3,"-")</f>
        <v>0</v>
      </c>
      <c r="L21" s="402">
        <f>IFERROR(L19/L3,"-")</f>
        <v>0</v>
      </c>
      <c r="M21" s="402">
        <f>IFERROR(M19/M3,"-")</f>
        <v>0</v>
      </c>
      <c r="N21" s="402">
        <f>IFERROR(N19/N3,"-")</f>
        <v>0</v>
      </c>
      <c r="O21" s="402">
        <f>IFERROR(O19/O3,"-")</f>
        <v>0</v>
      </c>
      <c r="P21" s="402">
        <f>IFERROR(P19/P3,"-")</f>
        <v>0</v>
      </c>
      <c r="Q21" s="402">
        <f>IFERROR(Q19/Q3,"-")</f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118" t="str">
        <f>B$1</f>
        <v>AC/DC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</row>
    <row r="24" spans="1:17" ht="15.75" thickBot="1" x14ac:dyDescent="0.3">
      <c r="A24" s="10" t="s">
        <v>135</v>
      </c>
      <c r="B24" s="107"/>
      <c r="C24" s="12" t="str">
        <f>C18</f>
        <v>2031/32</v>
      </c>
      <c r="D24" s="12" t="str">
        <f t="shared" ref="D24:Q24" si="3">D18</f>
        <v>2032/33</v>
      </c>
      <c r="E24" s="12" t="str">
        <f t="shared" si="3"/>
        <v>2033/34</v>
      </c>
      <c r="F24" s="12" t="str">
        <f t="shared" si="3"/>
        <v>2034/35</v>
      </c>
      <c r="G24" s="12" t="str">
        <f t="shared" si="3"/>
        <v>2035/36</v>
      </c>
      <c r="H24" s="12" t="str">
        <f t="shared" si="3"/>
        <v>2036/37</v>
      </c>
      <c r="I24" s="12" t="str">
        <f t="shared" si="3"/>
        <v>2037/38</v>
      </c>
      <c r="J24" s="12" t="str">
        <f t="shared" si="3"/>
        <v>2038/39</v>
      </c>
      <c r="K24" s="12" t="str">
        <f t="shared" si="3"/>
        <v>2039/40</v>
      </c>
      <c r="L24" s="12" t="str">
        <f t="shared" si="3"/>
        <v>2040/41</v>
      </c>
      <c r="M24" s="12" t="str">
        <f t="shared" si="3"/>
        <v>2041/42</v>
      </c>
      <c r="N24" s="12" t="str">
        <f t="shared" si="3"/>
        <v>2042/43</v>
      </c>
      <c r="O24" s="12" t="str">
        <f t="shared" si="3"/>
        <v>2043/44</v>
      </c>
      <c r="P24" s="12" t="str">
        <f t="shared" si="3"/>
        <v>2044/45</v>
      </c>
      <c r="Q24" s="12" t="str">
        <f t="shared" si="3"/>
        <v>2045/46</v>
      </c>
    </row>
    <row r="25" spans="1:17" ht="15.75" thickTop="1" x14ac:dyDescent="0.25">
      <c r="A25" s="3" t="s">
        <v>136</v>
      </c>
      <c r="B25" s="120"/>
      <c r="C25" s="178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</row>
    <row r="26" spans="1:17" x14ac:dyDescent="0.25">
      <c r="A26" s="20" t="s">
        <v>137</v>
      </c>
      <c r="B26" s="121"/>
      <c r="C26" s="173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 x14ac:dyDescent="0.25">
      <c r="A27" s="5" t="s">
        <v>138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139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140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141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142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5">
      <c r="A32" s="5" t="s">
        <v>143</v>
      </c>
      <c r="B32" s="117"/>
      <c r="C32" s="17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5">
      <c r="A33" s="5" t="s">
        <v>144</v>
      </c>
      <c r="B33" s="117"/>
      <c r="C33" s="173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5">
      <c r="A34" s="5" t="s">
        <v>145</v>
      </c>
      <c r="B34" s="117"/>
      <c r="C34" s="173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5">
      <c r="A35" s="5" t="s">
        <v>146</v>
      </c>
      <c r="B35" s="117"/>
      <c r="C35" s="173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5">
      <c r="A36" s="5" t="s">
        <v>147</v>
      </c>
      <c r="B36" s="117"/>
      <c r="C36" s="173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ht="15.75" thickBot="1" x14ac:dyDescent="0.3">
      <c r="A37" s="24" t="s">
        <v>148</v>
      </c>
      <c r="B37" s="119"/>
      <c r="C37" s="183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</row>
    <row r="38" spans="1:17" ht="15.75" x14ac:dyDescent="0.25">
      <c r="A38" s="396" t="s">
        <v>149</v>
      </c>
      <c r="B38" s="407" t="s">
        <v>171</v>
      </c>
      <c r="C38" s="398">
        <f>SUM(C25:C37)</f>
        <v>0</v>
      </c>
      <c r="D38" s="399">
        <f t="shared" ref="D38:Q38" si="4">SUM(D25:D37)</f>
        <v>0</v>
      </c>
      <c r="E38" s="399">
        <f t="shared" si="4"/>
        <v>0</v>
      </c>
      <c r="F38" s="399">
        <f t="shared" si="4"/>
        <v>0</v>
      </c>
      <c r="G38" s="399">
        <f t="shared" si="4"/>
        <v>0</v>
      </c>
      <c r="H38" s="399">
        <f t="shared" si="4"/>
        <v>0</v>
      </c>
      <c r="I38" s="399">
        <f t="shared" si="4"/>
        <v>0</v>
      </c>
      <c r="J38" s="399">
        <f t="shared" si="4"/>
        <v>0</v>
      </c>
      <c r="K38" s="399">
        <f t="shared" si="4"/>
        <v>0</v>
      </c>
      <c r="L38" s="399">
        <f t="shared" si="4"/>
        <v>0</v>
      </c>
      <c r="M38" s="399">
        <f t="shared" si="4"/>
        <v>0</v>
      </c>
      <c r="N38" s="399">
        <f t="shared" si="4"/>
        <v>0</v>
      </c>
      <c r="O38" s="399">
        <f t="shared" si="4"/>
        <v>0</v>
      </c>
      <c r="P38" s="399">
        <f t="shared" si="4"/>
        <v>0</v>
      </c>
      <c r="Q38" s="399">
        <f t="shared" si="4"/>
        <v>0</v>
      </c>
    </row>
    <row r="39" spans="1:17" x14ac:dyDescent="0.25">
      <c r="A39" s="5" t="s">
        <v>151</v>
      </c>
      <c r="B39" s="117"/>
      <c r="C39" s="30">
        <f>C38-C4</f>
        <v>-1014933</v>
      </c>
      <c r="D39" s="31">
        <f>D38-D4</f>
        <v>-1014933</v>
      </c>
      <c r="E39" s="31">
        <f>E38-E4</f>
        <v>-1014933</v>
      </c>
      <c r="F39" s="31">
        <f>F38-F4</f>
        <v>-1014933</v>
      </c>
      <c r="G39" s="31">
        <f>G38-G4</f>
        <v>-1014933</v>
      </c>
      <c r="H39" s="31">
        <f>H38-H4</f>
        <v>-1014933</v>
      </c>
      <c r="I39" s="31">
        <f>I38-I4</f>
        <v>-1014933</v>
      </c>
      <c r="J39" s="31">
        <f>J38-J4</f>
        <v>-1014933</v>
      </c>
      <c r="K39" s="31">
        <f>K38-K4</f>
        <v>-1014933</v>
      </c>
      <c r="L39" s="31">
        <f>L38-L4</f>
        <v>-1014933</v>
      </c>
      <c r="M39" s="31">
        <f>M38-M4</f>
        <v>-1014933</v>
      </c>
      <c r="N39" s="31">
        <f>N38-N4</f>
        <v>-1014933</v>
      </c>
      <c r="O39" s="31">
        <f>O38-O4</f>
        <v>-1014933</v>
      </c>
      <c r="P39" s="31">
        <f>P38-P4</f>
        <v>-1014933</v>
      </c>
      <c r="Q39" s="31">
        <f>Q38-Q4</f>
        <v>-1014933</v>
      </c>
    </row>
    <row r="40" spans="1:17" x14ac:dyDescent="0.25">
      <c r="A40" s="35" t="s">
        <v>152</v>
      </c>
      <c r="B40" s="122"/>
      <c r="C40" s="408">
        <f>IFERROR(C38/C4,"-")</f>
        <v>0</v>
      </c>
      <c r="D40" s="409">
        <f>IFERROR(D38/D4,"-")</f>
        <v>0</v>
      </c>
      <c r="E40" s="409">
        <f>IFERROR(E38/E4,"-")</f>
        <v>0</v>
      </c>
      <c r="F40" s="409">
        <f>IFERROR(F38/F4,"-")</f>
        <v>0</v>
      </c>
      <c r="G40" s="409">
        <f>IFERROR(G38/G4,"-")</f>
        <v>0</v>
      </c>
      <c r="H40" s="409">
        <f>IFERROR(H38/H4,"-")</f>
        <v>0</v>
      </c>
      <c r="I40" s="409">
        <f>IFERROR(I38/I4,"-")</f>
        <v>0</v>
      </c>
      <c r="J40" s="409">
        <f>IFERROR(J38/J4,"-")</f>
        <v>0</v>
      </c>
      <c r="K40" s="409">
        <f>IFERROR(K38/K4,"-")</f>
        <v>0</v>
      </c>
      <c r="L40" s="409">
        <f>IFERROR(L38/L4,"-")</f>
        <v>0</v>
      </c>
      <c r="M40" s="409">
        <f>IFERROR(M38/M4,"-")</f>
        <v>0</v>
      </c>
      <c r="N40" s="409">
        <f>IFERROR(N38/N4,"-")</f>
        <v>0</v>
      </c>
      <c r="O40" s="409">
        <f>IFERROR(O38/O4,"-")</f>
        <v>0</v>
      </c>
      <c r="P40" s="409">
        <f>IFERROR(P38/P4,"-")</f>
        <v>0</v>
      </c>
      <c r="Q40" s="409">
        <f>IFERROR(Q38/Q4,"-")</f>
        <v>0</v>
      </c>
    </row>
    <row r="41" spans="1:17" ht="15.75" thickBot="1" x14ac:dyDescent="0.3">
      <c r="A41" s="24" t="s">
        <v>153</v>
      </c>
      <c r="B41" s="119"/>
      <c r="C41" s="401" t="str">
        <f>IFERROR(C38/C19,"-")</f>
        <v>-</v>
      </c>
      <c r="D41" s="402" t="str">
        <f t="shared" ref="D41:G41" si="5">IFERROR(D38/D19,"-")</f>
        <v>-</v>
      </c>
      <c r="E41" s="402" t="str">
        <f t="shared" si="5"/>
        <v>-</v>
      </c>
      <c r="F41" s="402" t="str">
        <f t="shared" si="5"/>
        <v>-</v>
      </c>
      <c r="G41" s="402" t="str">
        <f t="shared" si="5"/>
        <v>-</v>
      </c>
      <c r="H41" s="402" t="str">
        <f t="shared" ref="H41:Q41" si="6">IFERROR(H38/H19,"-")</f>
        <v>-</v>
      </c>
      <c r="I41" s="402" t="str">
        <f t="shared" si="6"/>
        <v>-</v>
      </c>
      <c r="J41" s="402" t="str">
        <f t="shared" si="6"/>
        <v>-</v>
      </c>
      <c r="K41" s="402" t="str">
        <f t="shared" si="6"/>
        <v>-</v>
      </c>
      <c r="L41" s="402" t="str">
        <f t="shared" si="6"/>
        <v>-</v>
      </c>
      <c r="M41" s="402" t="str">
        <f t="shared" si="6"/>
        <v>-</v>
      </c>
      <c r="N41" s="402" t="str">
        <f t="shared" si="6"/>
        <v>-</v>
      </c>
      <c r="O41" s="402" t="str">
        <f t="shared" si="6"/>
        <v>-</v>
      </c>
      <c r="P41" s="402" t="str">
        <f t="shared" si="6"/>
        <v>-</v>
      </c>
      <c r="Q41" s="402" t="str">
        <f t="shared" si="6"/>
        <v>-</v>
      </c>
    </row>
    <row r="43" spans="1:17" x14ac:dyDescent="0.25">
      <c r="A43" s="32" t="s">
        <v>129</v>
      </c>
      <c r="B43" s="118" t="str">
        <f>B$1</f>
        <v>AC/DC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</row>
    <row r="44" spans="1:17" ht="15.75" thickBot="1" x14ac:dyDescent="0.3">
      <c r="A44" s="10" t="s">
        <v>393</v>
      </c>
      <c r="B44" s="107"/>
      <c r="C44" s="12" t="str">
        <f>C24</f>
        <v>2031/32</v>
      </c>
      <c r="D44" s="12" t="str">
        <f t="shared" ref="D44:Q44" si="7">D24</f>
        <v>2032/33</v>
      </c>
      <c r="E44" s="12" t="str">
        <f t="shared" si="7"/>
        <v>2033/34</v>
      </c>
      <c r="F44" s="12" t="str">
        <f t="shared" si="7"/>
        <v>2034/35</v>
      </c>
      <c r="G44" s="12" t="str">
        <f t="shared" si="7"/>
        <v>2035/36</v>
      </c>
      <c r="H44" s="12" t="str">
        <f t="shared" si="7"/>
        <v>2036/37</v>
      </c>
      <c r="I44" s="12" t="str">
        <f t="shared" si="7"/>
        <v>2037/38</v>
      </c>
      <c r="J44" s="12" t="str">
        <f t="shared" si="7"/>
        <v>2038/39</v>
      </c>
      <c r="K44" s="12" t="str">
        <f t="shared" si="7"/>
        <v>2039/40</v>
      </c>
      <c r="L44" s="12" t="str">
        <f t="shared" si="7"/>
        <v>2040/41</v>
      </c>
      <c r="M44" s="12" t="str">
        <f t="shared" si="7"/>
        <v>2041/42</v>
      </c>
      <c r="N44" s="12" t="str">
        <f t="shared" si="7"/>
        <v>2042/43</v>
      </c>
      <c r="O44" s="12" t="str">
        <f t="shared" si="7"/>
        <v>2043/44</v>
      </c>
      <c r="P44" s="12" t="str">
        <f t="shared" si="7"/>
        <v>2044/45</v>
      </c>
      <c r="Q44" s="12" t="str">
        <f t="shared" si="7"/>
        <v>2045/46</v>
      </c>
    </row>
    <row r="45" spans="1:17" ht="15.75" thickTop="1" x14ac:dyDescent="0.25">
      <c r="A45" s="3" t="s">
        <v>136</v>
      </c>
      <c r="B45" s="120"/>
      <c r="C45" s="178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</row>
    <row r="46" spans="1:17" x14ac:dyDescent="0.25">
      <c r="A46" s="20" t="s">
        <v>137</v>
      </c>
      <c r="B46" s="121"/>
      <c r="C46" s="180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</row>
    <row r="47" spans="1:17" x14ac:dyDescent="0.25">
      <c r="A47" s="5" t="s">
        <v>138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139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5">
      <c r="A49" s="5" t="s">
        <v>140</v>
      </c>
      <c r="B49" s="117"/>
      <c r="C49" s="173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5">
      <c r="A50" s="5" t="s">
        <v>141</v>
      </c>
      <c r="B50" s="117"/>
      <c r="C50" s="173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5">
      <c r="A51" s="5" t="s">
        <v>142</v>
      </c>
      <c r="B51" s="117"/>
      <c r="C51" s="173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5">
      <c r="A52" s="5" t="s">
        <v>143</v>
      </c>
      <c r="B52" s="117"/>
      <c r="C52" s="173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5">
      <c r="A53" s="5" t="s">
        <v>144</v>
      </c>
      <c r="B53" s="117"/>
      <c r="C53" s="173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5">
      <c r="A54" s="5" t="s">
        <v>145</v>
      </c>
      <c r="B54" s="117"/>
      <c r="C54" s="173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5">
      <c r="A55" s="5" t="s">
        <v>146</v>
      </c>
      <c r="B55" s="117"/>
      <c r="C55" s="17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5">
      <c r="A56" s="5" t="s">
        <v>147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ht="15.75" thickBot="1" x14ac:dyDescent="0.3">
      <c r="A57" s="24" t="s">
        <v>148</v>
      </c>
      <c r="B57" s="119"/>
      <c r="C57" s="183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</row>
    <row r="58" spans="1:17" ht="15.75" x14ac:dyDescent="0.25">
      <c r="A58" s="396" t="s">
        <v>394</v>
      </c>
      <c r="B58" s="407" t="s">
        <v>172</v>
      </c>
      <c r="C58" s="398">
        <f t="shared" ref="C58" si="8">SUM(C45:C57)</f>
        <v>0</v>
      </c>
      <c r="D58" s="399">
        <f t="shared" ref="D58:G58" si="9">SUM(D45:D57)</f>
        <v>0</v>
      </c>
      <c r="E58" s="399">
        <f t="shared" si="9"/>
        <v>0</v>
      </c>
      <c r="F58" s="399">
        <f t="shared" si="9"/>
        <v>0</v>
      </c>
      <c r="G58" s="399">
        <f t="shared" si="9"/>
        <v>0</v>
      </c>
      <c r="H58" s="399">
        <f t="shared" ref="H58:Q58" si="10">SUM(H45:H57)</f>
        <v>0</v>
      </c>
      <c r="I58" s="399">
        <f t="shared" si="10"/>
        <v>0</v>
      </c>
      <c r="J58" s="399">
        <f t="shared" si="10"/>
        <v>0</v>
      </c>
      <c r="K58" s="399">
        <f t="shared" si="10"/>
        <v>0</v>
      </c>
      <c r="L58" s="399">
        <f t="shared" si="10"/>
        <v>0</v>
      </c>
      <c r="M58" s="399">
        <f t="shared" si="10"/>
        <v>0</v>
      </c>
      <c r="N58" s="399">
        <f t="shared" si="10"/>
        <v>0</v>
      </c>
      <c r="O58" s="399">
        <f t="shared" si="10"/>
        <v>0</v>
      </c>
      <c r="P58" s="399">
        <f t="shared" si="10"/>
        <v>0</v>
      </c>
      <c r="Q58" s="399">
        <f t="shared" si="10"/>
        <v>0</v>
      </c>
    </row>
    <row r="59" spans="1:17" x14ac:dyDescent="0.25">
      <c r="A59" s="5" t="s">
        <v>155</v>
      </c>
      <c r="B59" s="117"/>
      <c r="C59" s="30">
        <f>C58-C5</f>
        <v>0</v>
      </c>
      <c r="D59" s="31">
        <f>D58-D5</f>
        <v>0</v>
      </c>
      <c r="E59" s="31">
        <f>E58-E5</f>
        <v>0</v>
      </c>
      <c r="F59" s="31">
        <f>F58-F5</f>
        <v>0</v>
      </c>
      <c r="G59" s="31">
        <f>G58-G5</f>
        <v>0</v>
      </c>
      <c r="H59" s="31">
        <f>H58-H5</f>
        <v>0</v>
      </c>
      <c r="I59" s="31">
        <f>I58-I5</f>
        <v>0</v>
      </c>
      <c r="J59" s="31">
        <f>J58-J5</f>
        <v>0</v>
      </c>
      <c r="K59" s="31">
        <f>K58-K5</f>
        <v>0</v>
      </c>
      <c r="L59" s="31">
        <f>L58-L5</f>
        <v>0</v>
      </c>
      <c r="M59" s="31">
        <f>M58-M5</f>
        <v>0</v>
      </c>
      <c r="N59" s="31">
        <f>N58-N5</f>
        <v>0</v>
      </c>
      <c r="O59" s="31">
        <f>O58-O5</f>
        <v>0</v>
      </c>
      <c r="P59" s="31">
        <f>P58-P5</f>
        <v>0</v>
      </c>
      <c r="Q59" s="31">
        <f>Q58-Q5</f>
        <v>0</v>
      </c>
    </row>
    <row r="60" spans="1:17" x14ac:dyDescent="0.25">
      <c r="A60" s="35" t="s">
        <v>134</v>
      </c>
      <c r="B60" s="122"/>
      <c r="C60" s="408" t="str">
        <f>IFERROR(C58/C5,"-")</f>
        <v>-</v>
      </c>
      <c r="D60" s="409" t="str">
        <f>IFERROR(D58/D5,"-")</f>
        <v>-</v>
      </c>
      <c r="E60" s="409" t="str">
        <f>IFERROR(E58/E5,"-")</f>
        <v>-</v>
      </c>
      <c r="F60" s="409" t="str">
        <f>IFERROR(F58/F5,"-")</f>
        <v>-</v>
      </c>
      <c r="G60" s="409" t="str">
        <f>IFERROR(G58/G5,"-")</f>
        <v>-</v>
      </c>
      <c r="H60" s="409" t="str">
        <f>IFERROR(H58/H5,"-")</f>
        <v>-</v>
      </c>
      <c r="I60" s="409" t="str">
        <f>IFERROR(I58/I5,"-")</f>
        <v>-</v>
      </c>
      <c r="J60" s="409" t="str">
        <f>IFERROR(J58/J5,"-")</f>
        <v>-</v>
      </c>
      <c r="K60" s="409" t="str">
        <f>IFERROR(K58/K5,"-")</f>
        <v>-</v>
      </c>
      <c r="L60" s="409" t="str">
        <f>IFERROR(L58/L5,"-")</f>
        <v>-</v>
      </c>
      <c r="M60" s="409" t="str">
        <f>IFERROR(M58/M5,"-")</f>
        <v>-</v>
      </c>
      <c r="N60" s="409" t="str">
        <f>IFERROR(N58/N5,"-")</f>
        <v>-</v>
      </c>
      <c r="O60" s="409" t="str">
        <f>IFERROR(O58/O5,"-")</f>
        <v>-</v>
      </c>
      <c r="P60" s="409" t="str">
        <f>IFERROR(P58/P5,"-")</f>
        <v>-</v>
      </c>
      <c r="Q60" s="409" t="str">
        <f>IFERROR(Q58/Q5,"-")</f>
        <v>-</v>
      </c>
    </row>
    <row r="61" spans="1:17" ht="15.75" thickBot="1" x14ac:dyDescent="0.3">
      <c r="A61" s="24" t="s">
        <v>395</v>
      </c>
      <c r="B61" s="119"/>
      <c r="C61" s="401" t="str">
        <f>IFERROR(C58/C19,"-")</f>
        <v>-</v>
      </c>
      <c r="D61" s="402" t="str">
        <f t="shared" ref="D61:G61" si="11">IFERROR(D58/D19,"-")</f>
        <v>-</v>
      </c>
      <c r="E61" s="402" t="str">
        <f t="shared" si="11"/>
        <v>-</v>
      </c>
      <c r="F61" s="402" t="str">
        <f t="shared" si="11"/>
        <v>-</v>
      </c>
      <c r="G61" s="402" t="str">
        <f t="shared" si="11"/>
        <v>-</v>
      </c>
      <c r="H61" s="402" t="str">
        <f t="shared" ref="H61:Q61" si="12">IFERROR(H58/H19,"-")</f>
        <v>-</v>
      </c>
      <c r="I61" s="402" t="str">
        <f t="shared" si="12"/>
        <v>-</v>
      </c>
      <c r="J61" s="402" t="str">
        <f t="shared" si="12"/>
        <v>-</v>
      </c>
      <c r="K61" s="402" t="str">
        <f t="shared" si="12"/>
        <v>-</v>
      </c>
      <c r="L61" s="402" t="str">
        <f t="shared" si="12"/>
        <v>-</v>
      </c>
      <c r="M61" s="402" t="str">
        <f t="shared" si="12"/>
        <v>-</v>
      </c>
      <c r="N61" s="402" t="str">
        <f t="shared" si="12"/>
        <v>-</v>
      </c>
      <c r="O61" s="402" t="str">
        <f t="shared" si="12"/>
        <v>-</v>
      </c>
      <c r="P61" s="402" t="str">
        <f t="shared" si="12"/>
        <v>-</v>
      </c>
      <c r="Q61" s="402" t="str">
        <f t="shared" si="12"/>
        <v>-</v>
      </c>
    </row>
    <row r="62" spans="1:17" ht="15.75" thickBot="1" x14ac:dyDescent="0.3">
      <c r="A62" s="362"/>
    </row>
    <row r="63" spans="1:17" x14ac:dyDescent="0.25">
      <c r="A63" s="32" t="s">
        <v>173</v>
      </c>
      <c r="B63" s="118" t="str">
        <f>B$1</f>
        <v>AC/DC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1:17" ht="15.75" thickBot="1" x14ac:dyDescent="0.3">
      <c r="A64" s="10" t="s">
        <v>157</v>
      </c>
      <c r="B64" s="107"/>
      <c r="C64" s="12" t="str">
        <f>C44</f>
        <v>2031/32</v>
      </c>
      <c r="D64" s="12" t="str">
        <f t="shared" ref="D64:Q64" si="13">D44</f>
        <v>2032/33</v>
      </c>
      <c r="E64" s="12" t="str">
        <f t="shared" si="13"/>
        <v>2033/34</v>
      </c>
      <c r="F64" s="12" t="str">
        <f t="shared" si="13"/>
        <v>2034/35</v>
      </c>
      <c r="G64" s="12" t="str">
        <f t="shared" si="13"/>
        <v>2035/36</v>
      </c>
      <c r="H64" s="12" t="str">
        <f t="shared" si="13"/>
        <v>2036/37</v>
      </c>
      <c r="I64" s="12" t="str">
        <f t="shared" si="13"/>
        <v>2037/38</v>
      </c>
      <c r="J64" s="12" t="str">
        <f t="shared" si="13"/>
        <v>2038/39</v>
      </c>
      <c r="K64" s="12" t="str">
        <f t="shared" si="13"/>
        <v>2039/40</v>
      </c>
      <c r="L64" s="12" t="str">
        <f t="shared" si="13"/>
        <v>2040/41</v>
      </c>
      <c r="M64" s="12" t="str">
        <f t="shared" si="13"/>
        <v>2041/42</v>
      </c>
      <c r="N64" s="12" t="str">
        <f t="shared" si="13"/>
        <v>2042/43</v>
      </c>
      <c r="O64" s="12" t="str">
        <f t="shared" si="13"/>
        <v>2043/44</v>
      </c>
      <c r="P64" s="12" t="str">
        <f t="shared" si="13"/>
        <v>2044/45</v>
      </c>
      <c r="Q64" s="12" t="str">
        <f t="shared" si="13"/>
        <v>2045/46</v>
      </c>
    </row>
    <row r="65" spans="1:17" ht="15.75" thickTop="1" x14ac:dyDescent="0.25">
      <c r="A65" s="5" t="s">
        <v>158</v>
      </c>
      <c r="B65" s="384" t="s">
        <v>174</v>
      </c>
      <c r="C65" s="176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</row>
    <row r="66" spans="1:17" x14ac:dyDescent="0.25">
      <c r="A66" s="5" t="s">
        <v>160</v>
      </c>
      <c r="B66" s="117"/>
      <c r="C66" s="30">
        <f>C65-C6</f>
        <v>-6</v>
      </c>
      <c r="D66" s="31">
        <f>D65-D6</f>
        <v>-6</v>
      </c>
      <c r="E66" s="31">
        <f>E65-E6</f>
        <v>-6</v>
      </c>
      <c r="F66" s="31">
        <f>F65-F6</f>
        <v>-6</v>
      </c>
      <c r="G66" s="31">
        <f>G65-G6</f>
        <v>-6</v>
      </c>
      <c r="H66" s="31">
        <f>H65-H6</f>
        <v>-6</v>
      </c>
      <c r="I66" s="31">
        <f>I65-I6</f>
        <v>-6</v>
      </c>
      <c r="J66" s="31">
        <f>J65-J6</f>
        <v>-6</v>
      </c>
      <c r="K66" s="31">
        <f>K65-K6</f>
        <v>-6</v>
      </c>
      <c r="L66" s="31">
        <f>L65-L6</f>
        <v>-6</v>
      </c>
      <c r="M66" s="31">
        <f>M65-M6</f>
        <v>-6</v>
      </c>
      <c r="N66" s="31">
        <f>N65-N6</f>
        <v>-6</v>
      </c>
      <c r="O66" s="31">
        <f>O65-O6</f>
        <v>-6</v>
      </c>
      <c r="P66" s="31">
        <f>P65-P6</f>
        <v>-6</v>
      </c>
      <c r="Q66" s="31">
        <f>Q65-Q6</f>
        <v>-6</v>
      </c>
    </row>
    <row r="67" spans="1:17" ht="16.5" customHeight="1" thickBot="1" x14ac:dyDescent="0.3">
      <c r="A67" s="24" t="s">
        <v>161</v>
      </c>
      <c r="B67" s="119"/>
      <c r="C67" s="401">
        <f>IFERROR(1+(C66/C6),0)</f>
        <v>0</v>
      </c>
      <c r="D67" s="402">
        <f>IFERROR(1+(D66/D6),0)</f>
        <v>0</v>
      </c>
      <c r="E67" s="402">
        <f>IFERROR(1+(E66/E6),0)</f>
        <v>0</v>
      </c>
      <c r="F67" s="402">
        <f>IFERROR(1+(F66/F6),0)</f>
        <v>0</v>
      </c>
      <c r="G67" s="402">
        <f>IFERROR(1+(G66/G6),0)</f>
        <v>0</v>
      </c>
      <c r="H67" s="402">
        <f>IFERROR(1+(H66/H6),0)</f>
        <v>0</v>
      </c>
      <c r="I67" s="402">
        <f>IFERROR(1+(I66/I6),0)</f>
        <v>0</v>
      </c>
      <c r="J67" s="402">
        <f>IFERROR(1+(J66/J6),0)</f>
        <v>0</v>
      </c>
      <c r="K67" s="402">
        <f>IFERROR(1+(K66/K6),0)</f>
        <v>0</v>
      </c>
      <c r="L67" s="402">
        <f>IFERROR(1+(L66/L6),0)</f>
        <v>0</v>
      </c>
      <c r="M67" s="402">
        <f>IFERROR(1+(M66/M6),0)</f>
        <v>0</v>
      </c>
      <c r="N67" s="402">
        <f>IFERROR(1+(N66/N6),0)</f>
        <v>0</v>
      </c>
      <c r="O67" s="402">
        <f>IFERROR(1+(O66/O6),0)</f>
        <v>0</v>
      </c>
      <c r="P67" s="402">
        <f>IFERROR(1+(P66/P6),0)</f>
        <v>0</v>
      </c>
      <c r="Q67" s="402">
        <f>IFERROR(1+(Q66/Q6),0)</f>
        <v>0</v>
      </c>
    </row>
    <row r="68" spans="1:17" x14ac:dyDescent="0.25"/>
  </sheetData>
  <sheetProtection algorithmName="SHA-512" hashValue="KXTTVmMJZ+cU3VhkQ1ABVL2nNOFiefat2YJUrwcLVY3cchAG2cnvXZM4fN/1A6aowHoLNVF5t1R9h+iuLkIxAA==" saltValue="4RD62IP9WhQNt14EJ0ihrg==" spinCount="100000" sheet="1" objects="1" scenarios="1"/>
  <conditionalFormatting sqref="C20:Q20">
    <cfRule type="cellIs" dxfId="31" priority="23" operator="lessThan">
      <formula>0</formula>
    </cfRule>
    <cfRule type="cellIs" dxfId="30" priority="24" operator="greaterThan">
      <formula>0</formula>
    </cfRule>
  </conditionalFormatting>
  <conditionalFormatting sqref="C21:Q21">
    <cfRule type="cellIs" dxfId="29" priority="21" operator="lessThan">
      <formula>1</formula>
    </cfRule>
    <cfRule type="cellIs" dxfId="28" priority="22" operator="greaterThan">
      <formula>1</formula>
    </cfRule>
  </conditionalFormatting>
  <conditionalFormatting sqref="C39:Q39">
    <cfRule type="cellIs" dxfId="27" priority="19" operator="lessThan">
      <formula>0</formula>
    </cfRule>
    <cfRule type="cellIs" dxfId="26" priority="20" operator="greaterThan">
      <formula>0</formula>
    </cfRule>
  </conditionalFormatting>
  <conditionalFormatting sqref="C40:Q40">
    <cfRule type="cellIs" dxfId="25" priority="17" operator="lessThan">
      <formula>1</formula>
    </cfRule>
    <cfRule type="cellIs" dxfId="24" priority="18" operator="greaterThan">
      <formula>1</formula>
    </cfRule>
  </conditionalFormatting>
  <conditionalFormatting sqref="C59:Q59">
    <cfRule type="cellIs" dxfId="23" priority="15" operator="lessThan">
      <formula>0</formula>
    </cfRule>
    <cfRule type="cellIs" dxfId="22" priority="16" operator="greaterThan">
      <formula>0</formula>
    </cfRule>
  </conditionalFormatting>
  <conditionalFormatting sqref="C60:Q60">
    <cfRule type="cellIs" dxfId="21" priority="13" operator="lessThan">
      <formula>1</formula>
    </cfRule>
    <cfRule type="cellIs" dxfId="20" priority="14" operator="greaterThan">
      <formula>1</formula>
    </cfRule>
  </conditionalFormatting>
  <conditionalFormatting sqref="C66:Q66">
    <cfRule type="cellIs" dxfId="19" priority="11" operator="lessThan">
      <formula>0</formula>
    </cfRule>
    <cfRule type="cellIs" dxfId="18" priority="12" operator="greaterThan">
      <formula>0</formula>
    </cfRule>
  </conditionalFormatting>
  <conditionalFormatting sqref="C67:Q67">
    <cfRule type="cellIs" dxfId="17" priority="9" operator="lessThan">
      <formula>1</formula>
    </cfRule>
    <cfRule type="cellIs" dxfId="16" priority="10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/>
    <pageSetUpPr fitToPage="1"/>
  </sheetPr>
  <dimension ref="A1:Q68"/>
  <sheetViews>
    <sheetView showGridLines="0" zoomScaleNormal="100" workbookViewId="0">
      <pane xSplit="2" topLeftCell="C1" activePane="topRight" state="frozen"/>
      <selection activeCell="A8" sqref="A8"/>
      <selection pane="topRight" activeCell="C15" sqref="C15"/>
    </sheetView>
  </sheetViews>
  <sheetFormatPr defaultColWidth="0" defaultRowHeight="15" zeroHeight="1" x14ac:dyDescent="0.25"/>
  <cols>
    <col min="1" max="1" width="58.42578125" bestFit="1" customWidth="1"/>
    <col min="2" max="2" width="11.7109375" style="108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11" t="str">
        <f>'Provoz výchozí'!B25</f>
        <v>AC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9</v>
      </c>
      <c r="B2" s="107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32</v>
      </c>
      <c r="C3" s="381">
        <f>'Provoz výchozí'!AG27</f>
        <v>2166584.5</v>
      </c>
      <c r="D3" s="339">
        <f>'Provoz výchozí'!AH27</f>
        <v>2166584.5</v>
      </c>
      <c r="E3" s="339">
        <f>'Provoz výchozí'!AI27</f>
        <v>2166584.5</v>
      </c>
      <c r="F3" s="339">
        <f>'Provoz výchozí'!AJ27</f>
        <v>2166584.5</v>
      </c>
      <c r="G3" s="339">
        <f>'Provoz výchozí'!AK27</f>
        <v>2166584.5</v>
      </c>
      <c r="H3" s="339">
        <f>'Provoz výchozí'!AL27</f>
        <v>2166584.5</v>
      </c>
      <c r="I3" s="339">
        <f>'Provoz výchozí'!AM27</f>
        <v>2166584.5</v>
      </c>
      <c r="J3" s="339">
        <f>'Provoz výchozí'!AN27</f>
        <v>2166584.5</v>
      </c>
      <c r="K3" s="339">
        <f>'Provoz výchozí'!AO27</f>
        <v>2166584.5</v>
      </c>
      <c r="L3" s="339">
        <f>'Provoz výchozí'!AP27</f>
        <v>2166584.5</v>
      </c>
      <c r="M3" s="339">
        <f>'Provoz výchozí'!AQ27</f>
        <v>2166584.5</v>
      </c>
      <c r="N3" s="339">
        <f>'Provoz výchozí'!AR27</f>
        <v>2166584.5</v>
      </c>
      <c r="O3" s="339">
        <f>'Provoz výchozí'!AS27</f>
        <v>2166584.5</v>
      </c>
      <c r="P3" s="339">
        <f>'Provoz výchozí'!AT27</f>
        <v>2166584.5</v>
      </c>
      <c r="Q3" s="339">
        <f>'Provoz výchozí'!AU27</f>
        <v>2166584.5</v>
      </c>
    </row>
    <row r="4" spans="1:17" ht="15.75" x14ac:dyDescent="0.25">
      <c r="A4" s="20" t="s">
        <v>121</v>
      </c>
      <c r="B4" s="318" t="s">
        <v>33</v>
      </c>
      <c r="C4" s="381">
        <f>'Provoz výchozí'!AG28</f>
        <v>2166584.5</v>
      </c>
      <c r="D4" s="339">
        <f>'Provoz výchozí'!AH28</f>
        <v>2166584.5</v>
      </c>
      <c r="E4" s="339">
        <f>'Provoz výchozí'!AI28</f>
        <v>2166584.5</v>
      </c>
      <c r="F4" s="339">
        <f>'Provoz výchozí'!AJ28</f>
        <v>2166584.5</v>
      </c>
      <c r="G4" s="339">
        <f>'Provoz výchozí'!AK28</f>
        <v>2166584.5</v>
      </c>
      <c r="H4" s="339">
        <f>'Provoz výchozí'!AL28</f>
        <v>2166584.5</v>
      </c>
      <c r="I4" s="339">
        <f>'Provoz výchozí'!AM28</f>
        <v>2166584.5</v>
      </c>
      <c r="J4" s="339">
        <f>'Provoz výchozí'!AN28</f>
        <v>2166584.5</v>
      </c>
      <c r="K4" s="339">
        <f>'Provoz výchozí'!AO28</f>
        <v>2166584.5</v>
      </c>
      <c r="L4" s="339">
        <f>'Provoz výchozí'!AP28</f>
        <v>2166584.5</v>
      </c>
      <c r="M4" s="339">
        <f>'Provoz výchozí'!AQ28</f>
        <v>2166584.5</v>
      </c>
      <c r="N4" s="339">
        <f>'Provoz výchozí'!AR28</f>
        <v>2166584.5</v>
      </c>
      <c r="O4" s="339">
        <f>'Provoz výchozí'!AS28</f>
        <v>2166584.5</v>
      </c>
      <c r="P4" s="339">
        <f>'Provoz výchozí'!AT28</f>
        <v>2166584.5</v>
      </c>
      <c r="Q4" s="339">
        <f>'Provoz výchozí'!AU28</f>
        <v>2166584.5</v>
      </c>
    </row>
    <row r="5" spans="1:17" ht="15.75" x14ac:dyDescent="0.25">
      <c r="A5" s="20" t="s">
        <v>392</v>
      </c>
      <c r="B5" s="318" t="s">
        <v>34</v>
      </c>
      <c r="C5" s="381">
        <f>'Provoz výchozí'!AG29</f>
        <v>0</v>
      </c>
      <c r="D5" s="339">
        <f>'Provoz výchozí'!AH29</f>
        <v>0</v>
      </c>
      <c r="E5" s="339">
        <f>'Provoz výchozí'!AI29</f>
        <v>0</v>
      </c>
      <c r="F5" s="339">
        <f>'Provoz výchozí'!AJ29</f>
        <v>0</v>
      </c>
      <c r="G5" s="339">
        <f>'Provoz výchozí'!AK29</f>
        <v>0</v>
      </c>
      <c r="H5" s="339">
        <f>'Provoz výchozí'!AL29</f>
        <v>0</v>
      </c>
      <c r="I5" s="339">
        <f>'Provoz výchozí'!AM29</f>
        <v>0</v>
      </c>
      <c r="J5" s="339">
        <f>'Provoz výchozí'!AN29</f>
        <v>0</v>
      </c>
      <c r="K5" s="339">
        <f>'Provoz výchozí'!AO29</f>
        <v>0</v>
      </c>
      <c r="L5" s="339">
        <f>'Provoz výchozí'!AP29</f>
        <v>0</v>
      </c>
      <c r="M5" s="339">
        <f>'Provoz výchozí'!AQ29</f>
        <v>0</v>
      </c>
      <c r="N5" s="339">
        <f>'Provoz výchozí'!AR29</f>
        <v>0</v>
      </c>
      <c r="O5" s="339">
        <f>'Provoz výchozí'!AS29</f>
        <v>0</v>
      </c>
      <c r="P5" s="339">
        <f>'Provoz výchozí'!AT29</f>
        <v>0</v>
      </c>
      <c r="Q5" s="339">
        <f>'Provoz výchozí'!AU29</f>
        <v>0</v>
      </c>
    </row>
    <row r="6" spans="1:17" x14ac:dyDescent="0.25">
      <c r="A6" s="35" t="s">
        <v>27</v>
      </c>
      <c r="B6" s="330" t="s">
        <v>35</v>
      </c>
      <c r="C6" s="331">
        <f>'Provoz výchozí'!AG30</f>
        <v>15</v>
      </c>
      <c r="D6" s="332">
        <f>'Provoz výchozí'!AH30</f>
        <v>15</v>
      </c>
      <c r="E6" s="332">
        <f>'Provoz výchozí'!AI30</f>
        <v>15</v>
      </c>
      <c r="F6" s="332">
        <f>'Provoz výchozí'!AJ30</f>
        <v>15</v>
      </c>
      <c r="G6" s="332">
        <f>'Provoz výchozí'!AK30</f>
        <v>15</v>
      </c>
      <c r="H6" s="332">
        <f>'Provoz výchozí'!AL30</f>
        <v>15</v>
      </c>
      <c r="I6" s="332">
        <f>'Provoz výchozí'!AM30</f>
        <v>15</v>
      </c>
      <c r="J6" s="332">
        <f>'Provoz výchozí'!AN30</f>
        <v>15</v>
      </c>
      <c r="K6" s="332">
        <f>'Provoz výchozí'!AO30</f>
        <v>15</v>
      </c>
      <c r="L6" s="332">
        <f>'Provoz výchozí'!AP30</f>
        <v>15</v>
      </c>
      <c r="M6" s="332">
        <f>'Provoz výchozí'!AQ30</f>
        <v>15</v>
      </c>
      <c r="N6" s="332">
        <f>'Provoz výchozí'!AR30</f>
        <v>15</v>
      </c>
      <c r="O6" s="332">
        <f>'Provoz výchozí'!AS30</f>
        <v>15</v>
      </c>
      <c r="P6" s="332">
        <f>'Provoz výchozí'!AT30</f>
        <v>15</v>
      </c>
      <c r="Q6" s="332">
        <f>'Provoz výchozí'!AU30</f>
        <v>15</v>
      </c>
    </row>
    <row r="7" spans="1:17" x14ac:dyDescent="0.25">
      <c r="A7" s="5" t="s">
        <v>30</v>
      </c>
      <c r="B7" s="335" t="s">
        <v>246</v>
      </c>
      <c r="C7" s="41" t="s">
        <v>44</v>
      </c>
      <c r="D7" s="42" t="s">
        <v>44</v>
      </c>
      <c r="E7" s="42" t="s">
        <v>44</v>
      </c>
      <c r="F7" s="42" t="s">
        <v>44</v>
      </c>
      <c r="G7" s="42" t="s">
        <v>44</v>
      </c>
      <c r="H7" s="42" t="s">
        <v>44</v>
      </c>
      <c r="I7" s="42" t="s">
        <v>44</v>
      </c>
      <c r="J7" s="42" t="s">
        <v>44</v>
      </c>
      <c r="K7" s="42" t="s">
        <v>44</v>
      </c>
      <c r="L7" s="42" t="s">
        <v>44</v>
      </c>
      <c r="M7" s="42" t="s">
        <v>44</v>
      </c>
      <c r="N7" s="42" t="s">
        <v>44</v>
      </c>
      <c r="O7" s="42" t="s">
        <v>44</v>
      </c>
      <c r="P7" s="42" t="s">
        <v>44</v>
      </c>
      <c r="Q7" s="42" t="s">
        <v>44</v>
      </c>
    </row>
    <row r="8" spans="1:17" x14ac:dyDescent="0.25">
      <c r="A8" s="6" t="s">
        <v>379</v>
      </c>
      <c r="B8" s="386" t="s">
        <v>327</v>
      </c>
      <c r="C8" s="41" t="s">
        <v>44</v>
      </c>
      <c r="D8" s="42" t="s">
        <v>44</v>
      </c>
      <c r="E8" s="42" t="s">
        <v>44</v>
      </c>
      <c r="F8" s="42" t="s">
        <v>44</v>
      </c>
      <c r="G8" s="42" t="s">
        <v>44</v>
      </c>
      <c r="H8" s="42" t="s">
        <v>44</v>
      </c>
      <c r="I8" s="42" t="s">
        <v>44</v>
      </c>
      <c r="J8" s="42" t="s">
        <v>44</v>
      </c>
      <c r="K8" s="42" t="s">
        <v>44</v>
      </c>
      <c r="L8" s="42" t="s">
        <v>44</v>
      </c>
      <c r="M8" s="42" t="s">
        <v>44</v>
      </c>
      <c r="N8" s="42" t="s">
        <v>44</v>
      </c>
      <c r="O8" s="42" t="s">
        <v>44</v>
      </c>
      <c r="P8" s="42" t="s">
        <v>44</v>
      </c>
      <c r="Q8" s="42" t="s">
        <v>44</v>
      </c>
    </row>
    <row r="9" spans="1:17" ht="15.75" thickBot="1" x14ac:dyDescent="0.3">
      <c r="A9" s="56" t="s">
        <v>380</v>
      </c>
      <c r="B9" s="388" t="s">
        <v>328</v>
      </c>
      <c r="C9" s="43" t="s">
        <v>44</v>
      </c>
      <c r="D9" s="44" t="s">
        <v>44</v>
      </c>
      <c r="E9" s="44" t="s">
        <v>44</v>
      </c>
      <c r="F9" s="44" t="s">
        <v>44</v>
      </c>
      <c r="G9" s="44" t="s">
        <v>44</v>
      </c>
      <c r="H9" s="44" t="s">
        <v>44</v>
      </c>
      <c r="I9" s="44" t="s">
        <v>44</v>
      </c>
      <c r="J9" s="44" t="s">
        <v>44</v>
      </c>
      <c r="K9" s="44" t="s">
        <v>44</v>
      </c>
      <c r="L9" s="44" t="s">
        <v>44</v>
      </c>
      <c r="M9" s="44" t="s">
        <v>44</v>
      </c>
      <c r="N9" s="44" t="s">
        <v>44</v>
      </c>
      <c r="O9" s="44" t="s">
        <v>44</v>
      </c>
      <c r="P9" s="44" t="s">
        <v>44</v>
      </c>
      <c r="Q9" s="44" t="s">
        <v>44</v>
      </c>
    </row>
    <row r="10" spans="1:17" ht="15.75" thickBot="1" x14ac:dyDescent="0.3"/>
    <row r="11" spans="1:17" x14ac:dyDescent="0.25">
      <c r="A11" s="32" t="s">
        <v>124</v>
      </c>
      <c r="B11" s="118" t="str">
        <f>B$1</f>
        <v>AC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ht="15.75" thickBot="1" x14ac:dyDescent="0.3">
      <c r="A12" s="10" t="s">
        <v>122</v>
      </c>
      <c r="B12" s="107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2" t="str">
        <f t="shared" si="0"/>
        <v>2045/46</v>
      </c>
    </row>
    <row r="13" spans="1:17" ht="15.75" thickTop="1" x14ac:dyDescent="0.25">
      <c r="A13" s="29" t="s">
        <v>125</v>
      </c>
      <c r="B13" s="62" t="s">
        <v>168</v>
      </c>
      <c r="C13" s="390">
        <f>'Model objednávkový (MO)'!E125</f>
        <v>0</v>
      </c>
      <c r="D13" s="391">
        <f>'Model objednávkový (MO)'!F125</f>
        <v>0</v>
      </c>
      <c r="E13" s="391">
        <f>'Model objednávkový (MO)'!G125</f>
        <v>0</v>
      </c>
      <c r="F13" s="391">
        <f>'Model objednávkový (MO)'!H125</f>
        <v>0</v>
      </c>
      <c r="G13" s="391">
        <f>'Model objednávkový (MO)'!I125</f>
        <v>0</v>
      </c>
      <c r="H13" s="391">
        <f>'Model objednávkový (MO)'!J125</f>
        <v>0</v>
      </c>
      <c r="I13" s="391">
        <f>'Model objednávkový (MO)'!K125</f>
        <v>0</v>
      </c>
      <c r="J13" s="391">
        <f>'Model objednávkový (MO)'!L125</f>
        <v>0</v>
      </c>
      <c r="K13" s="391">
        <f>'Model objednávkový (MO)'!M125</f>
        <v>0</v>
      </c>
      <c r="L13" s="391">
        <f>'Model objednávkový (MO)'!N125</f>
        <v>0</v>
      </c>
      <c r="M13" s="391">
        <f>'Model objednávkový (MO)'!O125</f>
        <v>0</v>
      </c>
      <c r="N13" s="391">
        <f>'Model objednávkový (MO)'!P125</f>
        <v>0</v>
      </c>
      <c r="O13" s="391">
        <f>'Model objednávkový (MO)'!Q125</f>
        <v>0</v>
      </c>
      <c r="P13" s="391">
        <f>'Model objednávkový (MO)'!R125</f>
        <v>0</v>
      </c>
      <c r="Q13" s="391">
        <f>'Model objednávkový (MO)'!S125</f>
        <v>0</v>
      </c>
    </row>
    <row r="14" spans="1:17" ht="15.75" x14ac:dyDescent="0.25">
      <c r="A14" s="5" t="s">
        <v>127</v>
      </c>
      <c r="B14" s="384" t="s">
        <v>169</v>
      </c>
      <c r="C14" s="393">
        <f>'MO Výkon'!E125</f>
        <v>0</v>
      </c>
      <c r="D14" s="149">
        <f>'MO Výkon'!F125</f>
        <v>0</v>
      </c>
      <c r="E14" s="149">
        <f>'MO Výkon'!G125</f>
        <v>0</v>
      </c>
      <c r="F14" s="149">
        <f>'MO Výkon'!H125</f>
        <v>0</v>
      </c>
      <c r="G14" s="149">
        <f>'MO Výkon'!I125</f>
        <v>0</v>
      </c>
      <c r="H14" s="149">
        <f>'MO Výkon'!J125</f>
        <v>0</v>
      </c>
      <c r="I14" s="149">
        <f>'MO Výkon'!K125</f>
        <v>0</v>
      </c>
      <c r="J14" s="149">
        <f>'MO Výkon'!L125</f>
        <v>0</v>
      </c>
      <c r="K14" s="149">
        <f>'MO Výkon'!M125</f>
        <v>0</v>
      </c>
      <c r="L14" s="149">
        <f>'MO Výkon'!N125</f>
        <v>0</v>
      </c>
      <c r="M14" s="149">
        <f>'MO Výkon'!O125</f>
        <v>0</v>
      </c>
      <c r="N14" s="149">
        <f>'MO Výkon'!P125</f>
        <v>0</v>
      </c>
      <c r="O14" s="149">
        <f>'MO Výkon'!Q125</f>
        <v>0</v>
      </c>
      <c r="P14" s="149">
        <f>'MO Výkon'!R125</f>
        <v>0</v>
      </c>
      <c r="Q14" s="149">
        <f>'MO Výkon'!S125</f>
        <v>0</v>
      </c>
    </row>
    <row r="15" spans="1:17" ht="15.75" x14ac:dyDescent="0.25">
      <c r="A15" s="6" t="s">
        <v>321</v>
      </c>
      <c r="B15" s="335" t="s">
        <v>322</v>
      </c>
      <c r="C15" s="393">
        <f>IFERROR('MO Výkon'!E123/(Objednávka_AC!C38+2*Objednávka_AC!C58),0)</f>
        <v>0</v>
      </c>
      <c r="D15" s="149">
        <f>IFERROR('MO Výkon'!F123/(Objednávka_AC!D38+2*Objednávka_AC!D58),0)</f>
        <v>0</v>
      </c>
      <c r="E15" s="149">
        <f>IFERROR('MO Výkon'!G123/(Objednávka_AC!E38+2*Objednávka_AC!E58),0)</f>
        <v>0</v>
      </c>
      <c r="F15" s="149">
        <f>IFERROR('MO Výkon'!H123/(Objednávka_AC!F38+2*Objednávka_AC!F58),0)</f>
        <v>0</v>
      </c>
      <c r="G15" s="149">
        <f>IFERROR('MO Výkon'!I123/(Objednávka_AC!G38+2*Objednávka_AC!G58),0)</f>
        <v>0</v>
      </c>
      <c r="H15" s="149">
        <f>IFERROR('MO Výkon'!J123/(Objednávka_AC!H38+2*Objednávka_AC!H58),0)</f>
        <v>0</v>
      </c>
      <c r="I15" s="149">
        <f>IFERROR('MO Výkon'!K123/(Objednávka_AC!I38+2*Objednávka_AC!I58),0)</f>
        <v>0</v>
      </c>
      <c r="J15" s="149">
        <f>IFERROR('MO Výkon'!L123/(Objednávka_AC!J38+2*Objednávka_AC!J58),0)</f>
        <v>0</v>
      </c>
      <c r="K15" s="149">
        <f>IFERROR('MO Výkon'!M123/(Objednávka_AC!K38+2*Objednávka_AC!K58),0)</f>
        <v>0</v>
      </c>
      <c r="L15" s="149">
        <f>IFERROR('MO Výkon'!N123/(Objednávka_AC!L38+2*Objednávka_AC!L58),0)</f>
        <v>0</v>
      </c>
      <c r="M15" s="149">
        <f>IFERROR('MO Výkon'!O123/(Objednávka_AC!M38+2*Objednávka_AC!M58),0)</f>
        <v>0</v>
      </c>
      <c r="N15" s="149">
        <f>IFERROR('MO Výkon'!P123/(Objednávka_AC!N38+2*Objednávka_AC!N58),0)</f>
        <v>0</v>
      </c>
      <c r="O15" s="149">
        <f>IFERROR('MO Výkon'!Q123/(Objednávka_AC!O38+2*Objednávka_AC!O58),0)</f>
        <v>0</v>
      </c>
      <c r="P15" s="149">
        <f>IFERROR('MO Výkon'!R123/(Objednávka_AC!P38+2*Objednávka_AC!P58),0)</f>
        <v>0</v>
      </c>
      <c r="Q15" s="149">
        <f>IFERROR('MO Výkon'!S123/(Objednávka_AC!Q38+2*Objednávka_AC!Q58),0)</f>
        <v>0</v>
      </c>
    </row>
    <row r="16" spans="1:17" ht="15.75" thickBot="1" x14ac:dyDescent="0.3">
      <c r="A16" s="45"/>
    </row>
    <row r="17" spans="1:17" x14ac:dyDescent="0.25">
      <c r="A17" s="32" t="s">
        <v>129</v>
      </c>
      <c r="B17" s="118" t="str">
        <f>B$1</f>
        <v>AC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1:17" ht="15.75" thickBot="1" x14ac:dyDescent="0.3">
      <c r="A18" s="10" t="s">
        <v>130</v>
      </c>
      <c r="B18" s="107"/>
      <c r="C18" s="12" t="str">
        <f>C12</f>
        <v>2031/32</v>
      </c>
      <c r="D18" s="12" t="str">
        <f>D12</f>
        <v>2032/33</v>
      </c>
      <c r="E18" s="12" t="str">
        <f>E12</f>
        <v>2033/34</v>
      </c>
      <c r="F18" s="12" t="str">
        <f>F12</f>
        <v>2034/35</v>
      </c>
      <c r="G18" s="12" t="str">
        <f>G12</f>
        <v>2035/36</v>
      </c>
      <c r="H18" s="12" t="str">
        <f>H12</f>
        <v>2036/37</v>
      </c>
      <c r="I18" s="12" t="str">
        <f>I12</f>
        <v>2037/38</v>
      </c>
      <c r="J18" s="12" t="str">
        <f>J12</f>
        <v>2038/39</v>
      </c>
      <c r="K18" s="12" t="str">
        <f>K12</f>
        <v>2039/40</v>
      </c>
      <c r="L18" s="12" t="str">
        <f>L12</f>
        <v>2040/41</v>
      </c>
      <c r="M18" s="12" t="str">
        <f>M12</f>
        <v>2041/42</v>
      </c>
      <c r="N18" s="12" t="str">
        <f>N12</f>
        <v>2042/43</v>
      </c>
      <c r="O18" s="12" t="str">
        <f>O12</f>
        <v>2043/44</v>
      </c>
      <c r="P18" s="12" t="str">
        <f>P12</f>
        <v>2044/45</v>
      </c>
      <c r="Q18" s="12" t="str">
        <f>Q12</f>
        <v>2045/46</v>
      </c>
    </row>
    <row r="19" spans="1:17" ht="15.75" thickTop="1" x14ac:dyDescent="0.25">
      <c r="A19" s="396" t="s">
        <v>131</v>
      </c>
      <c r="B19" s="397" t="s">
        <v>170</v>
      </c>
      <c r="C19" s="398">
        <f>C38+C58</f>
        <v>0</v>
      </c>
      <c r="D19" s="399">
        <f t="shared" ref="D19:Q19" si="1">D38+D58</f>
        <v>0</v>
      </c>
      <c r="E19" s="399">
        <f t="shared" si="1"/>
        <v>0</v>
      </c>
      <c r="F19" s="399">
        <f t="shared" si="1"/>
        <v>0</v>
      </c>
      <c r="G19" s="399">
        <f t="shared" si="1"/>
        <v>0</v>
      </c>
      <c r="H19" s="399">
        <f t="shared" si="1"/>
        <v>0</v>
      </c>
      <c r="I19" s="399">
        <f t="shared" si="1"/>
        <v>0</v>
      </c>
      <c r="J19" s="399">
        <f t="shared" si="1"/>
        <v>0</v>
      </c>
      <c r="K19" s="399">
        <f t="shared" si="1"/>
        <v>0</v>
      </c>
      <c r="L19" s="399">
        <f t="shared" si="1"/>
        <v>0</v>
      </c>
      <c r="M19" s="399">
        <f t="shared" si="1"/>
        <v>0</v>
      </c>
      <c r="N19" s="399">
        <f t="shared" si="1"/>
        <v>0</v>
      </c>
      <c r="O19" s="399">
        <f t="shared" si="1"/>
        <v>0</v>
      </c>
      <c r="P19" s="399">
        <f t="shared" si="1"/>
        <v>0</v>
      </c>
      <c r="Q19" s="399">
        <f t="shared" si="1"/>
        <v>0</v>
      </c>
    </row>
    <row r="20" spans="1:17" x14ac:dyDescent="0.25">
      <c r="A20" s="5" t="s">
        <v>133</v>
      </c>
      <c r="B20" s="117"/>
      <c r="C20" s="30">
        <f>C19-C3</f>
        <v>-2166584.5</v>
      </c>
      <c r="D20" s="31">
        <f>D19-D3</f>
        <v>-2166584.5</v>
      </c>
      <c r="E20" s="31">
        <f>E19-E3</f>
        <v>-2166584.5</v>
      </c>
      <c r="F20" s="31">
        <f>F19-F3</f>
        <v>-2166584.5</v>
      </c>
      <c r="G20" s="31">
        <f>G19-G3</f>
        <v>-2166584.5</v>
      </c>
      <c r="H20" s="31">
        <f>H19-H3</f>
        <v>-2166584.5</v>
      </c>
      <c r="I20" s="31">
        <f>I19-I3</f>
        <v>-2166584.5</v>
      </c>
      <c r="J20" s="31">
        <f>J19-J3</f>
        <v>-2166584.5</v>
      </c>
      <c r="K20" s="31">
        <f>K19-K3</f>
        <v>-2166584.5</v>
      </c>
      <c r="L20" s="31">
        <f>L19-L3</f>
        <v>-2166584.5</v>
      </c>
      <c r="M20" s="31">
        <f>M19-M3</f>
        <v>-2166584.5</v>
      </c>
      <c r="N20" s="31">
        <f>N19-N3</f>
        <v>-2166584.5</v>
      </c>
      <c r="O20" s="31">
        <f>O19-O3</f>
        <v>-2166584.5</v>
      </c>
      <c r="P20" s="31">
        <f>P19-P3</f>
        <v>-2166584.5</v>
      </c>
      <c r="Q20" s="31">
        <f>Q19-Q3</f>
        <v>-2166584.5</v>
      </c>
    </row>
    <row r="21" spans="1:17" ht="15.75" thickBot="1" x14ac:dyDescent="0.3">
      <c r="A21" s="24" t="s">
        <v>134</v>
      </c>
      <c r="B21" s="119"/>
      <c r="C21" s="401">
        <f>IFERROR(C19/C3,"-")</f>
        <v>0</v>
      </c>
      <c r="D21" s="402">
        <f>IFERROR(D19/D3,"-")</f>
        <v>0</v>
      </c>
      <c r="E21" s="402">
        <f>IFERROR(E19/E3,"-")</f>
        <v>0</v>
      </c>
      <c r="F21" s="402">
        <f>IFERROR(F19/F3,"-")</f>
        <v>0</v>
      </c>
      <c r="G21" s="402">
        <f>IFERROR(G19/G3,"-")</f>
        <v>0</v>
      </c>
      <c r="H21" s="402">
        <f>IFERROR(H19/H3,"-")</f>
        <v>0</v>
      </c>
      <c r="I21" s="402">
        <f>IFERROR(I19/I3,"-")</f>
        <v>0</v>
      </c>
      <c r="J21" s="402">
        <f>IFERROR(J19/J3,"-")</f>
        <v>0</v>
      </c>
      <c r="K21" s="402">
        <f>IFERROR(K19/K3,"-")</f>
        <v>0</v>
      </c>
      <c r="L21" s="402">
        <f>IFERROR(L19/L3,"-")</f>
        <v>0</v>
      </c>
      <c r="M21" s="402">
        <f>IFERROR(M19/M3,"-")</f>
        <v>0</v>
      </c>
      <c r="N21" s="402">
        <f>IFERROR(N19/N3,"-")</f>
        <v>0</v>
      </c>
      <c r="O21" s="402">
        <f>IFERROR(O19/O3,"-")</f>
        <v>0</v>
      </c>
      <c r="P21" s="402">
        <f>IFERROR(P19/P3,"-")</f>
        <v>0</v>
      </c>
      <c r="Q21" s="402">
        <f>IFERROR(Q19/Q3,"-")</f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118" t="str">
        <f>B$1</f>
        <v>AC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</row>
    <row r="24" spans="1:17" ht="15.75" thickBot="1" x14ac:dyDescent="0.3">
      <c r="A24" s="10" t="s">
        <v>135</v>
      </c>
      <c r="B24" s="107"/>
      <c r="C24" s="12" t="str">
        <f>C18</f>
        <v>2031/32</v>
      </c>
      <c r="D24" s="12" t="str">
        <f t="shared" ref="D24:Q24" si="2">D18</f>
        <v>2032/33</v>
      </c>
      <c r="E24" s="12" t="str">
        <f t="shared" si="2"/>
        <v>2033/34</v>
      </c>
      <c r="F24" s="12" t="str">
        <f t="shared" si="2"/>
        <v>2034/35</v>
      </c>
      <c r="G24" s="12" t="str">
        <f t="shared" si="2"/>
        <v>2035/36</v>
      </c>
      <c r="H24" s="12" t="str">
        <f t="shared" si="2"/>
        <v>2036/37</v>
      </c>
      <c r="I24" s="12" t="str">
        <f t="shared" si="2"/>
        <v>2037/38</v>
      </c>
      <c r="J24" s="12" t="str">
        <f t="shared" si="2"/>
        <v>2038/39</v>
      </c>
      <c r="K24" s="12" t="str">
        <f t="shared" si="2"/>
        <v>2039/40</v>
      </c>
      <c r="L24" s="12" t="str">
        <f t="shared" si="2"/>
        <v>2040/41</v>
      </c>
      <c r="M24" s="12" t="str">
        <f t="shared" si="2"/>
        <v>2041/42</v>
      </c>
      <c r="N24" s="12" t="str">
        <f t="shared" si="2"/>
        <v>2042/43</v>
      </c>
      <c r="O24" s="12" t="str">
        <f t="shared" si="2"/>
        <v>2043/44</v>
      </c>
      <c r="P24" s="12" t="str">
        <f t="shared" si="2"/>
        <v>2044/45</v>
      </c>
      <c r="Q24" s="12" t="str">
        <f t="shared" si="2"/>
        <v>2045/46</v>
      </c>
    </row>
    <row r="25" spans="1:17" ht="15.75" thickTop="1" x14ac:dyDescent="0.25">
      <c r="A25" s="3" t="s">
        <v>136</v>
      </c>
      <c r="B25" s="120"/>
      <c r="C25" s="178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</row>
    <row r="26" spans="1:17" x14ac:dyDescent="0.25">
      <c r="A26" s="20" t="s">
        <v>137</v>
      </c>
      <c r="B26" s="121"/>
      <c r="C26" s="180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 x14ac:dyDescent="0.25">
      <c r="A27" s="5" t="s">
        <v>138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139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140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141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142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5">
      <c r="A32" s="5" t="s">
        <v>143</v>
      </c>
      <c r="B32" s="117"/>
      <c r="C32" s="17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5">
      <c r="A33" s="5" t="s">
        <v>144</v>
      </c>
      <c r="B33" s="117"/>
      <c r="C33" s="173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5">
      <c r="A34" s="5" t="s">
        <v>145</v>
      </c>
      <c r="B34" s="117"/>
      <c r="C34" s="173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5">
      <c r="A35" s="5" t="s">
        <v>146</v>
      </c>
      <c r="B35" s="117"/>
      <c r="C35" s="173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5">
      <c r="A36" s="5" t="s">
        <v>147</v>
      </c>
      <c r="B36" s="117"/>
      <c r="C36" s="173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ht="15.75" thickBot="1" x14ac:dyDescent="0.3">
      <c r="A37" s="24" t="s">
        <v>148</v>
      </c>
      <c r="B37" s="119"/>
      <c r="C37" s="183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</row>
    <row r="38" spans="1:17" ht="15.75" x14ac:dyDescent="0.25">
      <c r="A38" s="396" t="s">
        <v>149</v>
      </c>
      <c r="B38" s="407" t="s">
        <v>171</v>
      </c>
      <c r="C38" s="398">
        <f>SUM(C25:C37)</f>
        <v>0</v>
      </c>
      <c r="D38" s="399">
        <f t="shared" ref="D38:Q38" si="3">SUM(D25:D37)</f>
        <v>0</v>
      </c>
      <c r="E38" s="399">
        <f t="shared" si="3"/>
        <v>0</v>
      </c>
      <c r="F38" s="399">
        <f t="shared" si="3"/>
        <v>0</v>
      </c>
      <c r="G38" s="399">
        <f t="shared" si="3"/>
        <v>0</v>
      </c>
      <c r="H38" s="399">
        <f t="shared" si="3"/>
        <v>0</v>
      </c>
      <c r="I38" s="399">
        <f t="shared" si="3"/>
        <v>0</v>
      </c>
      <c r="J38" s="399">
        <f t="shared" si="3"/>
        <v>0</v>
      </c>
      <c r="K38" s="399">
        <f t="shared" si="3"/>
        <v>0</v>
      </c>
      <c r="L38" s="399">
        <f t="shared" si="3"/>
        <v>0</v>
      </c>
      <c r="M38" s="399">
        <f t="shared" si="3"/>
        <v>0</v>
      </c>
      <c r="N38" s="399">
        <f t="shared" si="3"/>
        <v>0</v>
      </c>
      <c r="O38" s="399">
        <f t="shared" si="3"/>
        <v>0</v>
      </c>
      <c r="P38" s="399">
        <f t="shared" si="3"/>
        <v>0</v>
      </c>
      <c r="Q38" s="399">
        <f t="shared" si="3"/>
        <v>0</v>
      </c>
    </row>
    <row r="39" spans="1:17" x14ac:dyDescent="0.25">
      <c r="A39" s="5" t="s">
        <v>151</v>
      </c>
      <c r="B39" s="117"/>
      <c r="C39" s="30">
        <f>C38-C4</f>
        <v>-2166584.5</v>
      </c>
      <c r="D39" s="31">
        <f>D38-D4</f>
        <v>-2166584.5</v>
      </c>
      <c r="E39" s="31">
        <f>E38-E4</f>
        <v>-2166584.5</v>
      </c>
      <c r="F39" s="31">
        <f>F38-F4</f>
        <v>-2166584.5</v>
      </c>
      <c r="G39" s="31">
        <f>G38-G4</f>
        <v>-2166584.5</v>
      </c>
      <c r="H39" s="31">
        <f>H38-H4</f>
        <v>-2166584.5</v>
      </c>
      <c r="I39" s="31">
        <f>I38-I4</f>
        <v>-2166584.5</v>
      </c>
      <c r="J39" s="31">
        <f>J38-J4</f>
        <v>-2166584.5</v>
      </c>
      <c r="K39" s="31">
        <f>K38-K4</f>
        <v>-2166584.5</v>
      </c>
      <c r="L39" s="31">
        <f>L38-L4</f>
        <v>-2166584.5</v>
      </c>
      <c r="M39" s="31">
        <f>M38-M4</f>
        <v>-2166584.5</v>
      </c>
      <c r="N39" s="31">
        <f>N38-N4</f>
        <v>-2166584.5</v>
      </c>
      <c r="O39" s="31">
        <f>O38-O4</f>
        <v>-2166584.5</v>
      </c>
      <c r="P39" s="31">
        <f>P38-P4</f>
        <v>-2166584.5</v>
      </c>
      <c r="Q39" s="31">
        <f>Q38-Q4</f>
        <v>-2166584.5</v>
      </c>
    </row>
    <row r="40" spans="1:17" x14ac:dyDescent="0.25">
      <c r="A40" s="35" t="s">
        <v>152</v>
      </c>
      <c r="B40" s="122"/>
      <c r="C40" s="408">
        <f>IFERROR(C38/C4,"-")</f>
        <v>0</v>
      </c>
      <c r="D40" s="409">
        <f>IFERROR(D38/D4,"-")</f>
        <v>0</v>
      </c>
      <c r="E40" s="409">
        <f>IFERROR(E38/E4,"-")</f>
        <v>0</v>
      </c>
      <c r="F40" s="409">
        <f>IFERROR(F38/F4,"-")</f>
        <v>0</v>
      </c>
      <c r="G40" s="409">
        <f>IFERROR(G38/G4,"-")</f>
        <v>0</v>
      </c>
      <c r="H40" s="409">
        <f>IFERROR(H38/H4,"-")</f>
        <v>0</v>
      </c>
      <c r="I40" s="409">
        <f>IFERROR(I38/I4,"-")</f>
        <v>0</v>
      </c>
      <c r="J40" s="409">
        <f>IFERROR(J38/J4,"-")</f>
        <v>0</v>
      </c>
      <c r="K40" s="409">
        <f>IFERROR(K38/K4,"-")</f>
        <v>0</v>
      </c>
      <c r="L40" s="409">
        <f>IFERROR(L38/L4,"-")</f>
        <v>0</v>
      </c>
      <c r="M40" s="409">
        <f>IFERROR(M38/M4,"-")</f>
        <v>0</v>
      </c>
      <c r="N40" s="409">
        <f>IFERROR(N38/N4,"-")</f>
        <v>0</v>
      </c>
      <c r="O40" s="409">
        <f>IFERROR(O38/O4,"-")</f>
        <v>0</v>
      </c>
      <c r="P40" s="409">
        <f>IFERROR(P38/P4,"-")</f>
        <v>0</v>
      </c>
      <c r="Q40" s="409">
        <f>IFERROR(Q38/Q4,"-")</f>
        <v>0</v>
      </c>
    </row>
    <row r="41" spans="1:17" ht="15.75" thickBot="1" x14ac:dyDescent="0.3">
      <c r="A41" s="24" t="s">
        <v>153</v>
      </c>
      <c r="B41" s="119"/>
      <c r="C41" s="401" t="str">
        <f>IFERROR(C38/C19,"-")</f>
        <v>-</v>
      </c>
      <c r="D41" s="402" t="str">
        <f t="shared" ref="D41:Q41" si="4">IFERROR(D38/D19,"-")</f>
        <v>-</v>
      </c>
      <c r="E41" s="402" t="str">
        <f t="shared" si="4"/>
        <v>-</v>
      </c>
      <c r="F41" s="402" t="str">
        <f t="shared" si="4"/>
        <v>-</v>
      </c>
      <c r="G41" s="402" t="str">
        <f t="shared" si="4"/>
        <v>-</v>
      </c>
      <c r="H41" s="402" t="str">
        <f t="shared" si="4"/>
        <v>-</v>
      </c>
      <c r="I41" s="402" t="str">
        <f t="shared" si="4"/>
        <v>-</v>
      </c>
      <c r="J41" s="402" t="str">
        <f t="shared" si="4"/>
        <v>-</v>
      </c>
      <c r="K41" s="402" t="str">
        <f t="shared" si="4"/>
        <v>-</v>
      </c>
      <c r="L41" s="402" t="str">
        <f t="shared" si="4"/>
        <v>-</v>
      </c>
      <c r="M41" s="402" t="str">
        <f t="shared" si="4"/>
        <v>-</v>
      </c>
      <c r="N41" s="402" t="str">
        <f t="shared" si="4"/>
        <v>-</v>
      </c>
      <c r="O41" s="402" t="str">
        <f t="shared" si="4"/>
        <v>-</v>
      </c>
      <c r="P41" s="402" t="str">
        <f t="shared" si="4"/>
        <v>-</v>
      </c>
      <c r="Q41" s="402" t="str">
        <f t="shared" si="4"/>
        <v>-</v>
      </c>
    </row>
    <row r="43" spans="1:17" x14ac:dyDescent="0.25">
      <c r="A43" s="32" t="s">
        <v>129</v>
      </c>
      <c r="B43" s="118" t="str">
        <f>B$1</f>
        <v>AC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</row>
    <row r="44" spans="1:17" ht="15.75" thickBot="1" x14ac:dyDescent="0.3">
      <c r="A44" s="10" t="s">
        <v>393</v>
      </c>
      <c r="B44" s="107"/>
      <c r="C44" s="12" t="str">
        <f>C24</f>
        <v>2031/32</v>
      </c>
      <c r="D44" s="12" t="str">
        <f t="shared" ref="D44:Q44" si="5">D24</f>
        <v>2032/33</v>
      </c>
      <c r="E44" s="12" t="str">
        <f t="shared" si="5"/>
        <v>2033/34</v>
      </c>
      <c r="F44" s="12" t="str">
        <f t="shared" si="5"/>
        <v>2034/35</v>
      </c>
      <c r="G44" s="12" t="str">
        <f t="shared" si="5"/>
        <v>2035/36</v>
      </c>
      <c r="H44" s="12" t="str">
        <f t="shared" si="5"/>
        <v>2036/37</v>
      </c>
      <c r="I44" s="12" t="str">
        <f t="shared" si="5"/>
        <v>2037/38</v>
      </c>
      <c r="J44" s="12" t="str">
        <f t="shared" si="5"/>
        <v>2038/39</v>
      </c>
      <c r="K44" s="12" t="str">
        <f t="shared" si="5"/>
        <v>2039/40</v>
      </c>
      <c r="L44" s="12" t="str">
        <f t="shared" si="5"/>
        <v>2040/41</v>
      </c>
      <c r="M44" s="12" t="str">
        <f t="shared" si="5"/>
        <v>2041/42</v>
      </c>
      <c r="N44" s="12" t="str">
        <f t="shared" si="5"/>
        <v>2042/43</v>
      </c>
      <c r="O44" s="12" t="str">
        <f t="shared" si="5"/>
        <v>2043/44</v>
      </c>
      <c r="P44" s="12" t="str">
        <f t="shared" si="5"/>
        <v>2044/45</v>
      </c>
      <c r="Q44" s="12" t="str">
        <f t="shared" si="5"/>
        <v>2045/46</v>
      </c>
    </row>
    <row r="45" spans="1:17" ht="15.75" thickTop="1" x14ac:dyDescent="0.25">
      <c r="A45" s="3" t="s">
        <v>136</v>
      </c>
      <c r="B45" s="120"/>
      <c r="C45" s="178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</row>
    <row r="46" spans="1:17" x14ac:dyDescent="0.25">
      <c r="A46" s="20" t="s">
        <v>137</v>
      </c>
      <c r="B46" s="121"/>
      <c r="C46" s="180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</row>
    <row r="47" spans="1:17" x14ac:dyDescent="0.25">
      <c r="A47" s="5" t="s">
        <v>138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139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5">
      <c r="A49" s="5" t="s">
        <v>140</v>
      </c>
      <c r="B49" s="117"/>
      <c r="C49" s="173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5">
      <c r="A50" s="5" t="s">
        <v>141</v>
      </c>
      <c r="B50" s="117"/>
      <c r="C50" s="173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5">
      <c r="A51" s="5" t="s">
        <v>142</v>
      </c>
      <c r="B51" s="117"/>
      <c r="C51" s="173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5">
      <c r="A52" s="5" t="s">
        <v>143</v>
      </c>
      <c r="B52" s="117"/>
      <c r="C52" s="173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5">
      <c r="A53" s="5" t="s">
        <v>144</v>
      </c>
      <c r="B53" s="117"/>
      <c r="C53" s="173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5">
      <c r="A54" s="5" t="s">
        <v>145</v>
      </c>
      <c r="B54" s="117"/>
      <c r="C54" s="173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5">
      <c r="A55" s="5" t="s">
        <v>146</v>
      </c>
      <c r="B55" s="117"/>
      <c r="C55" s="17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5">
      <c r="A56" s="5" t="s">
        <v>147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ht="15.75" thickBot="1" x14ac:dyDescent="0.3">
      <c r="A57" s="24" t="s">
        <v>148</v>
      </c>
      <c r="B57" s="119"/>
      <c r="C57" s="183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</row>
    <row r="58" spans="1:17" ht="15.75" x14ac:dyDescent="0.25">
      <c r="A58" s="396" t="s">
        <v>396</v>
      </c>
      <c r="B58" s="407" t="s">
        <v>172</v>
      </c>
      <c r="C58" s="398">
        <f t="shared" ref="C58" si="6">SUM(C45:C57)</f>
        <v>0</v>
      </c>
      <c r="D58" s="399">
        <f t="shared" ref="D58:Q58" si="7">SUM(D45:D57)</f>
        <v>0</v>
      </c>
      <c r="E58" s="399">
        <f t="shared" si="7"/>
        <v>0</v>
      </c>
      <c r="F58" s="399">
        <f t="shared" si="7"/>
        <v>0</v>
      </c>
      <c r="G58" s="399">
        <f t="shared" si="7"/>
        <v>0</v>
      </c>
      <c r="H58" s="399">
        <f t="shared" si="7"/>
        <v>0</v>
      </c>
      <c r="I58" s="399">
        <f t="shared" si="7"/>
        <v>0</v>
      </c>
      <c r="J58" s="399">
        <f t="shared" si="7"/>
        <v>0</v>
      </c>
      <c r="K58" s="399">
        <f t="shared" si="7"/>
        <v>0</v>
      </c>
      <c r="L58" s="399">
        <f t="shared" si="7"/>
        <v>0</v>
      </c>
      <c r="M58" s="399">
        <f t="shared" si="7"/>
        <v>0</v>
      </c>
      <c r="N58" s="399">
        <f t="shared" si="7"/>
        <v>0</v>
      </c>
      <c r="O58" s="399">
        <f t="shared" si="7"/>
        <v>0</v>
      </c>
      <c r="P58" s="399">
        <f t="shared" si="7"/>
        <v>0</v>
      </c>
      <c r="Q58" s="399">
        <f t="shared" si="7"/>
        <v>0</v>
      </c>
    </row>
    <row r="59" spans="1:17" x14ac:dyDescent="0.25">
      <c r="A59" s="5" t="s">
        <v>155</v>
      </c>
      <c r="B59" s="117"/>
      <c r="C59" s="30">
        <f>C58-C5</f>
        <v>0</v>
      </c>
      <c r="D59" s="31">
        <f>D58-D5</f>
        <v>0</v>
      </c>
      <c r="E59" s="31">
        <f>E58-E5</f>
        <v>0</v>
      </c>
      <c r="F59" s="31">
        <f>F58-F5</f>
        <v>0</v>
      </c>
      <c r="G59" s="31">
        <f>G58-G5</f>
        <v>0</v>
      </c>
      <c r="H59" s="31">
        <f>H58-H5</f>
        <v>0</v>
      </c>
      <c r="I59" s="31">
        <f>I58-I5</f>
        <v>0</v>
      </c>
      <c r="J59" s="31">
        <f>J58-J5</f>
        <v>0</v>
      </c>
      <c r="K59" s="31">
        <f>K58-K5</f>
        <v>0</v>
      </c>
      <c r="L59" s="31">
        <f>L58-L5</f>
        <v>0</v>
      </c>
      <c r="M59" s="31">
        <f>M58-M5</f>
        <v>0</v>
      </c>
      <c r="N59" s="31">
        <f>N58-N5</f>
        <v>0</v>
      </c>
      <c r="O59" s="31">
        <f>O58-O5</f>
        <v>0</v>
      </c>
      <c r="P59" s="31">
        <f>P58-P5</f>
        <v>0</v>
      </c>
      <c r="Q59" s="31">
        <f>Q58-Q5</f>
        <v>0</v>
      </c>
    </row>
    <row r="60" spans="1:17" x14ac:dyDescent="0.25">
      <c r="A60" s="35" t="s">
        <v>134</v>
      </c>
      <c r="B60" s="122"/>
      <c r="C60" s="408" t="str">
        <f>IFERROR(C58/C5,"-")</f>
        <v>-</v>
      </c>
      <c r="D60" s="409" t="str">
        <f>IFERROR(D58/D5,"-")</f>
        <v>-</v>
      </c>
      <c r="E60" s="409" t="str">
        <f>IFERROR(E58/E5,"-")</f>
        <v>-</v>
      </c>
      <c r="F60" s="409" t="str">
        <f>IFERROR(F58/F5,"-")</f>
        <v>-</v>
      </c>
      <c r="G60" s="409" t="str">
        <f>IFERROR(G58/G5,"-")</f>
        <v>-</v>
      </c>
      <c r="H60" s="409" t="str">
        <f>IFERROR(H58/H5,"-")</f>
        <v>-</v>
      </c>
      <c r="I60" s="409" t="str">
        <f>IFERROR(I58/I5,"-")</f>
        <v>-</v>
      </c>
      <c r="J60" s="409" t="str">
        <f>IFERROR(J58/J5,"-")</f>
        <v>-</v>
      </c>
      <c r="K60" s="409" t="str">
        <f>IFERROR(K58/K5,"-")</f>
        <v>-</v>
      </c>
      <c r="L60" s="409" t="str">
        <f>IFERROR(L58/L5,"-")</f>
        <v>-</v>
      </c>
      <c r="M60" s="409" t="str">
        <f>IFERROR(M58/M5,"-")</f>
        <v>-</v>
      </c>
      <c r="N60" s="409" t="str">
        <f>IFERROR(N58/N5,"-")</f>
        <v>-</v>
      </c>
      <c r="O60" s="409" t="str">
        <f>IFERROR(O58/O5,"-")</f>
        <v>-</v>
      </c>
      <c r="P60" s="409" t="str">
        <f>IFERROR(P58/P5,"-")</f>
        <v>-</v>
      </c>
      <c r="Q60" s="409" t="str">
        <f>IFERROR(Q58/Q5,"-")</f>
        <v>-</v>
      </c>
    </row>
    <row r="61" spans="1:17" ht="15.75" thickBot="1" x14ac:dyDescent="0.3">
      <c r="A61" s="24" t="s">
        <v>395</v>
      </c>
      <c r="B61" s="119"/>
      <c r="C61" s="401" t="str">
        <f>IFERROR(C58/C19,"-")</f>
        <v>-</v>
      </c>
      <c r="D61" s="402" t="str">
        <f t="shared" ref="D61:Q61" si="8">IFERROR(D58/D19,"-")</f>
        <v>-</v>
      </c>
      <c r="E61" s="402" t="str">
        <f t="shared" si="8"/>
        <v>-</v>
      </c>
      <c r="F61" s="402" t="str">
        <f t="shared" si="8"/>
        <v>-</v>
      </c>
      <c r="G61" s="402" t="str">
        <f t="shared" si="8"/>
        <v>-</v>
      </c>
      <c r="H61" s="402" t="str">
        <f t="shared" si="8"/>
        <v>-</v>
      </c>
      <c r="I61" s="402" t="str">
        <f t="shared" si="8"/>
        <v>-</v>
      </c>
      <c r="J61" s="402" t="str">
        <f t="shared" si="8"/>
        <v>-</v>
      </c>
      <c r="K61" s="402" t="str">
        <f t="shared" si="8"/>
        <v>-</v>
      </c>
      <c r="L61" s="402" t="str">
        <f t="shared" si="8"/>
        <v>-</v>
      </c>
      <c r="M61" s="402" t="str">
        <f t="shared" si="8"/>
        <v>-</v>
      </c>
      <c r="N61" s="402" t="str">
        <f t="shared" si="8"/>
        <v>-</v>
      </c>
      <c r="O61" s="402" t="str">
        <f t="shared" si="8"/>
        <v>-</v>
      </c>
      <c r="P61" s="402" t="str">
        <f t="shared" si="8"/>
        <v>-</v>
      </c>
      <c r="Q61" s="402" t="str">
        <f t="shared" si="8"/>
        <v>-</v>
      </c>
    </row>
    <row r="62" spans="1:17" ht="15.75" thickBot="1" x14ac:dyDescent="0.3">
      <c r="A62" s="362"/>
    </row>
    <row r="63" spans="1:17" x14ac:dyDescent="0.25">
      <c r="A63" s="32" t="s">
        <v>173</v>
      </c>
      <c r="B63" s="118" t="str">
        <f>B$1</f>
        <v>AC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1:17" ht="15.75" thickBot="1" x14ac:dyDescent="0.3">
      <c r="A64" s="10" t="s">
        <v>157</v>
      </c>
      <c r="B64" s="107"/>
      <c r="C64" s="12" t="str">
        <f>C44</f>
        <v>2031/32</v>
      </c>
      <c r="D64" s="12" t="str">
        <f t="shared" ref="D64:Q64" si="9">D44</f>
        <v>2032/33</v>
      </c>
      <c r="E64" s="12" t="str">
        <f t="shared" si="9"/>
        <v>2033/34</v>
      </c>
      <c r="F64" s="12" t="str">
        <f t="shared" si="9"/>
        <v>2034/35</v>
      </c>
      <c r="G64" s="12" t="str">
        <f t="shared" si="9"/>
        <v>2035/36</v>
      </c>
      <c r="H64" s="12" t="str">
        <f t="shared" si="9"/>
        <v>2036/37</v>
      </c>
      <c r="I64" s="12" t="str">
        <f t="shared" si="9"/>
        <v>2037/38</v>
      </c>
      <c r="J64" s="12" t="str">
        <f t="shared" si="9"/>
        <v>2038/39</v>
      </c>
      <c r="K64" s="12" t="str">
        <f t="shared" si="9"/>
        <v>2039/40</v>
      </c>
      <c r="L64" s="12" t="str">
        <f t="shared" si="9"/>
        <v>2040/41</v>
      </c>
      <c r="M64" s="12" t="str">
        <f t="shared" si="9"/>
        <v>2041/42</v>
      </c>
      <c r="N64" s="12" t="str">
        <f t="shared" si="9"/>
        <v>2042/43</v>
      </c>
      <c r="O64" s="12" t="str">
        <f t="shared" si="9"/>
        <v>2043/44</v>
      </c>
      <c r="P64" s="12" t="str">
        <f t="shared" si="9"/>
        <v>2044/45</v>
      </c>
      <c r="Q64" s="12" t="str">
        <f t="shared" si="9"/>
        <v>2045/46</v>
      </c>
    </row>
    <row r="65" spans="1:17" ht="15.75" thickTop="1" x14ac:dyDescent="0.25">
      <c r="A65" s="5" t="s">
        <v>158</v>
      </c>
      <c r="B65" s="384" t="s">
        <v>174</v>
      </c>
      <c r="C65" s="176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</row>
    <row r="66" spans="1:17" x14ac:dyDescent="0.25">
      <c r="A66" s="5" t="s">
        <v>160</v>
      </c>
      <c r="B66" s="117"/>
      <c r="C66" s="30">
        <f>C65-C6</f>
        <v>-15</v>
      </c>
      <c r="D66" s="31">
        <f>D65-D6</f>
        <v>-15</v>
      </c>
      <c r="E66" s="31">
        <f>E65-E6</f>
        <v>-15</v>
      </c>
      <c r="F66" s="31">
        <f>F65-F6</f>
        <v>-15</v>
      </c>
      <c r="G66" s="31">
        <f>G65-G6</f>
        <v>-15</v>
      </c>
      <c r="H66" s="31">
        <f>H65-H6</f>
        <v>-15</v>
      </c>
      <c r="I66" s="31">
        <f>I65-I6</f>
        <v>-15</v>
      </c>
      <c r="J66" s="31">
        <f>J65-J6</f>
        <v>-15</v>
      </c>
      <c r="K66" s="31">
        <f>K65-K6</f>
        <v>-15</v>
      </c>
      <c r="L66" s="31">
        <f>L65-L6</f>
        <v>-15</v>
      </c>
      <c r="M66" s="31">
        <f>M65-M6</f>
        <v>-15</v>
      </c>
      <c r="N66" s="31">
        <f>N65-N6</f>
        <v>-15</v>
      </c>
      <c r="O66" s="31">
        <f>O65-O6</f>
        <v>-15</v>
      </c>
      <c r="P66" s="31">
        <f>P65-P6</f>
        <v>-15</v>
      </c>
      <c r="Q66" s="31">
        <f>Q65-Q6</f>
        <v>-15</v>
      </c>
    </row>
    <row r="67" spans="1:17" ht="15.75" thickBot="1" x14ac:dyDescent="0.3">
      <c r="A67" s="24" t="s">
        <v>161</v>
      </c>
      <c r="B67" s="119"/>
      <c r="C67" s="401">
        <f>IFERROR(1+(C66/C6),0)</f>
        <v>0</v>
      </c>
      <c r="D67" s="402">
        <f>IFERROR(1+(D66/D6),0)</f>
        <v>0</v>
      </c>
      <c r="E67" s="402">
        <f>IFERROR(1+(E66/E6),0)</f>
        <v>0</v>
      </c>
      <c r="F67" s="402">
        <f>IFERROR(1+(F66/F6),0)</f>
        <v>0</v>
      </c>
      <c r="G67" s="402">
        <f>IFERROR(1+(G66/G6),0)</f>
        <v>0</v>
      </c>
      <c r="H67" s="402">
        <f>IFERROR(1+(H66/H6),0)</f>
        <v>0</v>
      </c>
      <c r="I67" s="402">
        <f>IFERROR(1+(I66/I6),0)</f>
        <v>0</v>
      </c>
      <c r="J67" s="402">
        <f>IFERROR(1+(J66/J6),0)</f>
        <v>0</v>
      </c>
      <c r="K67" s="402">
        <f>IFERROR(1+(K66/K6),0)</f>
        <v>0</v>
      </c>
      <c r="L67" s="402">
        <f>IFERROR(1+(L66/L6),0)</f>
        <v>0</v>
      </c>
      <c r="M67" s="402">
        <f>IFERROR(1+(M66/M6),0)</f>
        <v>0</v>
      </c>
      <c r="N67" s="402">
        <f>IFERROR(1+(N66/N6),0)</f>
        <v>0</v>
      </c>
      <c r="O67" s="402">
        <f>IFERROR(1+(O66/O6),0)</f>
        <v>0</v>
      </c>
      <c r="P67" s="402">
        <f>IFERROR(1+(P66/P6),0)</f>
        <v>0</v>
      </c>
      <c r="Q67" s="402">
        <f>IFERROR(1+(Q66/Q6),0)</f>
        <v>0</v>
      </c>
    </row>
    <row r="68" spans="1:17" x14ac:dyDescent="0.25"/>
  </sheetData>
  <conditionalFormatting sqref="C20:Q20">
    <cfRule type="cellIs" dxfId="15" priority="23" operator="lessThan">
      <formula>0</formula>
    </cfRule>
    <cfRule type="cellIs" dxfId="14" priority="24" operator="greaterThan">
      <formula>0</formula>
    </cfRule>
  </conditionalFormatting>
  <conditionalFormatting sqref="C21:Q21">
    <cfRule type="cellIs" dxfId="13" priority="21" operator="lessThan">
      <formula>1</formula>
    </cfRule>
    <cfRule type="cellIs" dxfId="12" priority="22" operator="greaterThan">
      <formula>1</formula>
    </cfRule>
  </conditionalFormatting>
  <conditionalFormatting sqref="C39:Q39">
    <cfRule type="cellIs" dxfId="11" priority="19" operator="lessThan">
      <formula>0</formula>
    </cfRule>
    <cfRule type="cellIs" dxfId="10" priority="20" operator="greaterThan">
      <formula>0</formula>
    </cfRule>
  </conditionalFormatting>
  <conditionalFormatting sqref="C40:Q40">
    <cfRule type="cellIs" dxfId="9" priority="17" operator="lessThan">
      <formula>1</formula>
    </cfRule>
    <cfRule type="cellIs" dxfId="8" priority="18" operator="greaterThan">
      <formula>1</formula>
    </cfRule>
  </conditionalFormatting>
  <conditionalFormatting sqref="C59:Q59">
    <cfRule type="cellIs" dxfId="7" priority="15" operator="lessThan">
      <formula>0</formula>
    </cfRule>
    <cfRule type="cellIs" dxfId="6" priority="16" operator="greaterThan">
      <formula>0</formula>
    </cfRule>
  </conditionalFormatting>
  <conditionalFormatting sqref="C60:Q60">
    <cfRule type="cellIs" dxfId="5" priority="13" operator="lessThan">
      <formula>1</formula>
    </cfRule>
    <cfRule type="cellIs" dxfId="4" priority="14" operator="greaterThan">
      <formula>1</formula>
    </cfRule>
  </conditionalFormatting>
  <conditionalFormatting sqref="C66:Q66">
    <cfRule type="cellIs" dxfId="3" priority="11" operator="lessThan">
      <formula>0</formula>
    </cfRule>
    <cfRule type="cellIs" dxfId="2" priority="12" operator="greaterThan">
      <formula>0</formula>
    </cfRule>
  </conditionalFormatting>
  <conditionalFormatting sqref="C67:Q67">
    <cfRule type="cellIs" dxfId="1" priority="9" operator="lessThan">
      <formula>1</formula>
    </cfRule>
    <cfRule type="cellIs" dxfId="0" priority="10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scale="62" orientation="portrait" r:id="rId1"/>
  <headerFooter>
    <oddFooter>&amp;L&amp;F&amp;C&amp;A&amp;Rstránka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/>
    <pageSetUpPr fitToPage="1"/>
  </sheetPr>
  <dimension ref="A1:Q35"/>
  <sheetViews>
    <sheetView showGridLines="0" zoomScaleNormal="100" workbookViewId="0">
      <pane xSplit="2" topLeftCell="C1" activePane="topRight" state="frozen"/>
      <selection pane="topRight" activeCell="A30" sqref="A30"/>
    </sheetView>
  </sheetViews>
  <sheetFormatPr defaultColWidth="0" defaultRowHeight="15" zeroHeight="1" x14ac:dyDescent="0.25"/>
  <cols>
    <col min="1" max="1" width="58.7109375" customWidth="1"/>
    <col min="2" max="2" width="11.7109375" customWidth="1"/>
    <col min="3" max="17" width="15.5703125" customWidth="1"/>
    <col min="18" max="16384" width="9.140625" hidden="1"/>
  </cols>
  <sheetData>
    <row r="1" spans="1:17" x14ac:dyDescent="0.25">
      <c r="A1" s="32" t="s">
        <v>175</v>
      </c>
      <c r="B1" s="33" t="s">
        <v>5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130</v>
      </c>
      <c r="B2" s="55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9" t="s">
        <v>176</v>
      </c>
      <c r="B3" s="62" t="s">
        <v>132</v>
      </c>
      <c r="C3" s="131">
        <f>Objednávka_GLOB!C$19</f>
        <v>0</v>
      </c>
      <c r="D3" s="132">
        <f>Objednávka_GLOB!D$19</f>
        <v>0</v>
      </c>
      <c r="E3" s="132">
        <f>Objednávka_GLOB!E$19</f>
        <v>0</v>
      </c>
      <c r="F3" s="132">
        <f>Objednávka_GLOB!F$19</f>
        <v>0</v>
      </c>
      <c r="G3" s="132">
        <f>Objednávka_GLOB!G$19</f>
        <v>0</v>
      </c>
      <c r="H3" s="132">
        <f>Objednávka_GLOB!H$19</f>
        <v>0</v>
      </c>
      <c r="I3" s="132">
        <f>Objednávka_GLOB!I$19</f>
        <v>0</v>
      </c>
      <c r="J3" s="132">
        <f>Objednávka_GLOB!J$19</f>
        <v>0</v>
      </c>
      <c r="K3" s="132">
        <f>Objednávka_GLOB!K$19</f>
        <v>0</v>
      </c>
      <c r="L3" s="132">
        <f>Objednávka_GLOB!L$19</f>
        <v>0</v>
      </c>
      <c r="M3" s="132">
        <f>Objednávka_GLOB!M$19</f>
        <v>0</v>
      </c>
      <c r="N3" s="132">
        <f>Objednávka_GLOB!N$19</f>
        <v>0</v>
      </c>
      <c r="O3" s="132">
        <f>Objednávka_GLOB!O$19</f>
        <v>0</v>
      </c>
      <c r="P3" s="132">
        <f>Objednávka_GLOB!P$19</f>
        <v>0</v>
      </c>
      <c r="Q3" s="132">
        <f>Objednávka_GLOB!Q$19</f>
        <v>0</v>
      </c>
    </row>
    <row r="4" spans="1:17" x14ac:dyDescent="0.25">
      <c r="A4" s="5" t="s">
        <v>372</v>
      </c>
      <c r="B4" s="125" t="s">
        <v>177</v>
      </c>
      <c r="C4" s="30">
        <f>Objednávka_ACDC!C$19</f>
        <v>0</v>
      </c>
      <c r="D4" s="31">
        <f>Objednávka_ACDC!D$19</f>
        <v>0</v>
      </c>
      <c r="E4" s="31">
        <f>Objednávka_ACDC!E$19</f>
        <v>0</v>
      </c>
      <c r="F4" s="31">
        <f>Objednávka_ACDC!F$19</f>
        <v>0</v>
      </c>
      <c r="G4" s="31">
        <f>Objednávka_ACDC!G$19</f>
        <v>0</v>
      </c>
      <c r="H4" s="31">
        <f>Objednávka_ACDC!H$19</f>
        <v>0</v>
      </c>
      <c r="I4" s="31">
        <f>Objednávka_ACDC!I$19</f>
        <v>0</v>
      </c>
      <c r="J4" s="31">
        <f>Objednávka_ACDC!J$19</f>
        <v>0</v>
      </c>
      <c r="K4" s="31">
        <f>Objednávka_ACDC!K$19</f>
        <v>0</v>
      </c>
      <c r="L4" s="31">
        <f>Objednávka_ACDC!L$19</f>
        <v>0</v>
      </c>
      <c r="M4" s="31">
        <f>Objednávka_ACDC!M$19</f>
        <v>0</v>
      </c>
      <c r="N4" s="31">
        <f>Objednávka_ACDC!N$19</f>
        <v>0</v>
      </c>
      <c r="O4" s="31">
        <f>Objednávka_ACDC!O$19</f>
        <v>0</v>
      </c>
      <c r="P4" s="31">
        <f>Objednávka_ACDC!P$19</f>
        <v>0</v>
      </c>
      <c r="Q4" s="31">
        <f>Objednávka_ACDC!Q$19</f>
        <v>0</v>
      </c>
    </row>
    <row r="5" spans="1:17" ht="15.75" thickBot="1" x14ac:dyDescent="0.3">
      <c r="A5" s="24" t="s">
        <v>373</v>
      </c>
      <c r="B5" s="126" t="s">
        <v>177</v>
      </c>
      <c r="C5" s="53">
        <f>Objednávka_AC!C$19</f>
        <v>0</v>
      </c>
      <c r="D5" s="54">
        <f>Objednávka_AC!D$19</f>
        <v>0</v>
      </c>
      <c r="E5" s="54">
        <f>Objednávka_AC!E$19</f>
        <v>0</v>
      </c>
      <c r="F5" s="54">
        <f>Objednávka_AC!F$19</f>
        <v>0</v>
      </c>
      <c r="G5" s="54">
        <f>Objednávka_AC!G$19</f>
        <v>0</v>
      </c>
      <c r="H5" s="54">
        <f>Objednávka_AC!H$19</f>
        <v>0</v>
      </c>
      <c r="I5" s="54">
        <f>Objednávka_AC!I$19</f>
        <v>0</v>
      </c>
      <c r="J5" s="54">
        <f>Objednávka_AC!J$19</f>
        <v>0</v>
      </c>
      <c r="K5" s="54">
        <f>Objednávka_AC!K$19</f>
        <v>0</v>
      </c>
      <c r="L5" s="54">
        <f>Objednávka_AC!L$19</f>
        <v>0</v>
      </c>
      <c r="M5" s="54">
        <f>Objednávka_AC!M$19</f>
        <v>0</v>
      </c>
      <c r="N5" s="54">
        <f>Objednávka_AC!N$19</f>
        <v>0</v>
      </c>
      <c r="O5" s="54">
        <f>Objednávka_AC!O$19</f>
        <v>0</v>
      </c>
      <c r="P5" s="54">
        <f>Objednávka_AC!P$19</f>
        <v>0</v>
      </c>
      <c r="Q5" s="54">
        <f>Objednávka_AC!Q$19</f>
        <v>0</v>
      </c>
    </row>
    <row r="6" spans="1:17" ht="15.75" thickBot="1" x14ac:dyDescent="0.3"/>
    <row r="7" spans="1:17" x14ac:dyDescent="0.25">
      <c r="A7" s="32" t="s">
        <v>124</v>
      </c>
      <c r="B7" s="33" t="s">
        <v>5</v>
      </c>
      <c r="C7" s="14" t="s">
        <v>7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5.75" thickBot="1" x14ac:dyDescent="0.3">
      <c r="A8" s="10" t="s">
        <v>122</v>
      </c>
      <c r="B8" s="55"/>
      <c r="C8" s="12" t="str">
        <f>C2</f>
        <v>2031/32</v>
      </c>
      <c r="D8" s="12" t="str">
        <f t="shared" ref="D8:Q8" si="0">D2</f>
        <v>2032/33</v>
      </c>
      <c r="E8" s="12" t="str">
        <f t="shared" si="0"/>
        <v>2033/34</v>
      </c>
      <c r="F8" s="12" t="str">
        <f t="shared" si="0"/>
        <v>2034/35</v>
      </c>
      <c r="G8" s="12" t="str">
        <f t="shared" si="0"/>
        <v>2035/36</v>
      </c>
      <c r="H8" s="12" t="str">
        <f t="shared" si="0"/>
        <v>2036/37</v>
      </c>
      <c r="I8" s="12" t="str">
        <f t="shared" si="0"/>
        <v>2037/38</v>
      </c>
      <c r="J8" s="12" t="str">
        <f t="shared" si="0"/>
        <v>2038/39</v>
      </c>
      <c r="K8" s="12" t="str">
        <f t="shared" si="0"/>
        <v>2039/40</v>
      </c>
      <c r="L8" s="12" t="str">
        <f t="shared" si="0"/>
        <v>2040/41</v>
      </c>
      <c r="M8" s="12" t="str">
        <f t="shared" si="0"/>
        <v>2041/42</v>
      </c>
      <c r="N8" s="12" t="str">
        <f t="shared" si="0"/>
        <v>2042/43</v>
      </c>
      <c r="O8" s="12" t="str">
        <f t="shared" si="0"/>
        <v>2043/44</v>
      </c>
      <c r="P8" s="12" t="str">
        <f t="shared" si="0"/>
        <v>2044/45</v>
      </c>
      <c r="Q8" s="12" t="str">
        <f t="shared" si="0"/>
        <v>2045/46</v>
      </c>
    </row>
    <row r="9" spans="1:17" ht="15.75" thickTop="1" x14ac:dyDescent="0.25">
      <c r="A9" s="29" t="s">
        <v>178</v>
      </c>
      <c r="B9" s="62" t="s">
        <v>179</v>
      </c>
      <c r="C9" s="133" t="str">
        <f>IF(C3=0,"-",'Model objednávkový (MO)'!E30)</f>
        <v>-</v>
      </c>
      <c r="D9" s="134" t="str">
        <f>IF(D3=0,"-",'Model objednávkový (MO)'!F30)</f>
        <v>-</v>
      </c>
      <c r="E9" s="134" t="str">
        <f>IF(E3=0,"-",'Model objednávkový (MO)'!G30)</f>
        <v>-</v>
      </c>
      <c r="F9" s="134" t="str">
        <f>IF(F3=0,"-",'Model objednávkový (MO)'!H30)</f>
        <v>-</v>
      </c>
      <c r="G9" s="134" t="str">
        <f>IF(G3=0,"-",'Model objednávkový (MO)'!I30)</f>
        <v>-</v>
      </c>
      <c r="H9" s="134" t="str">
        <f>IF(H3=0,"-",'Model objednávkový (MO)'!J30)</f>
        <v>-</v>
      </c>
      <c r="I9" s="134" t="str">
        <f>IF(I3=0,"-",'Model objednávkový (MO)'!K30)</f>
        <v>-</v>
      </c>
      <c r="J9" s="134" t="str">
        <f>IF(J3=0,"-",'Model objednávkový (MO)'!L30)</f>
        <v>-</v>
      </c>
      <c r="K9" s="134" t="str">
        <f>IF(K3=0,"-",'Model objednávkový (MO)'!M30)</f>
        <v>-</v>
      </c>
      <c r="L9" s="134" t="str">
        <f>IF(L3=0,"-",'Model objednávkový (MO)'!N30)</f>
        <v>-</v>
      </c>
      <c r="M9" s="134" t="str">
        <f>IF(M3=0,"-",'Model objednávkový (MO)'!O30)</f>
        <v>-</v>
      </c>
      <c r="N9" s="134" t="str">
        <f>IF(N3=0,"-",'Model objednávkový (MO)'!P30)</f>
        <v>-</v>
      </c>
      <c r="O9" s="134" t="str">
        <f>IF(O3=0,"-",'Model objednávkový (MO)'!Q30)</f>
        <v>-</v>
      </c>
      <c r="P9" s="134" t="str">
        <f>IF(P3=0,"-",'Model objednávkový (MO)'!R30)</f>
        <v>-</v>
      </c>
      <c r="Q9" s="134" t="str">
        <f>IF(Q3=0,"-",'Model objednávkový (MO)'!S30)</f>
        <v>-</v>
      </c>
    </row>
    <row r="10" spans="1:17" x14ac:dyDescent="0.25">
      <c r="A10" s="5" t="s">
        <v>374</v>
      </c>
      <c r="B10" s="125" t="s">
        <v>180</v>
      </c>
      <c r="C10" s="127" t="str">
        <f>IF(C4=0,"-",Objednávka_GLOB!C$13+Objednávka_ACDC!C$13)</f>
        <v>-</v>
      </c>
      <c r="D10" s="128" t="str">
        <f>IF(D4=0,"-",Objednávka_GLOB!D$13+Objednávka_ACDC!D$13)</f>
        <v>-</v>
      </c>
      <c r="E10" s="128" t="str">
        <f>IF(E4=0,"-",Objednávka_GLOB!E$13+Objednávka_ACDC!E$13)</f>
        <v>-</v>
      </c>
      <c r="F10" s="128" t="str">
        <f>IF(F4=0,"-",Objednávka_GLOB!F$13+Objednávka_ACDC!F$13)</f>
        <v>-</v>
      </c>
      <c r="G10" s="128" t="str">
        <f>IF(G4=0,"-",Objednávka_GLOB!G$13+Objednávka_ACDC!G$13)</f>
        <v>-</v>
      </c>
      <c r="H10" s="128" t="str">
        <f>IF(H4=0,"-",Objednávka_GLOB!H$13+Objednávka_ACDC!H$13)</f>
        <v>-</v>
      </c>
      <c r="I10" s="128" t="str">
        <f>IF(I4=0,"-",Objednávka_GLOB!I$13+Objednávka_ACDC!I$13)</f>
        <v>-</v>
      </c>
      <c r="J10" s="128" t="str">
        <f>IF(J4=0,"-",Objednávka_GLOB!J$13+Objednávka_ACDC!J$13)</f>
        <v>-</v>
      </c>
      <c r="K10" s="128" t="str">
        <f>IF(K4=0,"-",Objednávka_GLOB!K$13+Objednávka_ACDC!K$13)</f>
        <v>-</v>
      </c>
      <c r="L10" s="128" t="str">
        <f>IF(L4=0,"-",Objednávka_GLOB!L$13+Objednávka_ACDC!L$13)</f>
        <v>-</v>
      </c>
      <c r="M10" s="128" t="str">
        <f>IF(M4=0,"-",Objednávka_GLOB!M$13+Objednávka_ACDC!M$13)</f>
        <v>-</v>
      </c>
      <c r="N10" s="128" t="str">
        <f>IF(N4=0,"-",Objednávka_GLOB!N$13+Objednávka_ACDC!N$13)</f>
        <v>-</v>
      </c>
      <c r="O10" s="128" t="str">
        <f>IF(O4=0,"-",Objednávka_GLOB!O$13+Objednávka_ACDC!O$13)</f>
        <v>-</v>
      </c>
      <c r="P10" s="128" t="str">
        <f>IF(P4=0,"-",Objednávka_GLOB!P$13+Objednávka_ACDC!P$13)</f>
        <v>-</v>
      </c>
      <c r="Q10" s="128" t="str">
        <f>IF(Q4=0,"-",Objednávka_GLOB!Q$13+Objednávka_ACDC!Q$13)</f>
        <v>-</v>
      </c>
    </row>
    <row r="11" spans="1:17" ht="15.75" thickBot="1" x14ac:dyDescent="0.3">
      <c r="A11" s="24" t="s">
        <v>375</v>
      </c>
      <c r="B11" s="126" t="s">
        <v>180</v>
      </c>
      <c r="C11" s="129" t="str">
        <f>IF(C5=0,"-",Objednávka_GLOB!C$13+Objednávka_AC!C$13)</f>
        <v>-</v>
      </c>
      <c r="D11" s="130" t="str">
        <f>IF(D5=0,"-",Objednávka_GLOB!D$13+Objednávka_AC!D$13)</f>
        <v>-</v>
      </c>
      <c r="E11" s="130" t="str">
        <f>IF(E5=0,"-",Objednávka_GLOB!E$13+Objednávka_AC!E$13)</f>
        <v>-</v>
      </c>
      <c r="F11" s="130" t="str">
        <f>IF(F5=0,"-",Objednávka_GLOB!F$13+Objednávka_AC!F$13)</f>
        <v>-</v>
      </c>
      <c r="G11" s="130" t="str">
        <f>IF(G5=0,"-",Objednávka_GLOB!G$13+Objednávka_AC!G$13)</f>
        <v>-</v>
      </c>
      <c r="H11" s="130" t="str">
        <f>IF(H5=0,"-",Objednávka_GLOB!H$13+Objednávka_AC!H$13)</f>
        <v>-</v>
      </c>
      <c r="I11" s="130" t="str">
        <f>IF(I5=0,"-",Objednávka_GLOB!I$13+Objednávka_AC!I$13)</f>
        <v>-</v>
      </c>
      <c r="J11" s="130" t="str">
        <f>IF(J5=0,"-",Objednávka_GLOB!J$13+Objednávka_AC!J$13)</f>
        <v>-</v>
      </c>
      <c r="K11" s="130" t="str">
        <f>IF(K5=0,"-",Objednávka_GLOB!K$13+Objednávka_AC!K$13)</f>
        <v>-</v>
      </c>
      <c r="L11" s="130" t="str">
        <f>IF(L5=0,"-",Objednávka_GLOB!L$13+Objednávka_AC!L$13)</f>
        <v>-</v>
      </c>
      <c r="M11" s="130" t="str">
        <f>IF(M5=0,"-",Objednávka_GLOB!M$13+Objednávka_AC!M$13)</f>
        <v>-</v>
      </c>
      <c r="N11" s="130" t="str">
        <f>IF(N5=0,"-",Objednávka_GLOB!N$13+Objednávka_AC!N$13)</f>
        <v>-</v>
      </c>
      <c r="O11" s="130" t="str">
        <f>IF(O5=0,"-",Objednávka_GLOB!O$13+Objednávka_AC!O$13)</f>
        <v>-</v>
      </c>
      <c r="P11" s="130" t="str">
        <f>IF(P5=0,"-",Objednávka_GLOB!P$13+Objednávka_AC!P$13)</f>
        <v>-</v>
      </c>
      <c r="Q11" s="130" t="str">
        <f>IF(Q5=0,"-",Objednávka_GLOB!Q$13+Objednávka_AC!Q$13)</f>
        <v>-</v>
      </c>
    </row>
    <row r="12" spans="1:17" ht="15.75" thickBot="1" x14ac:dyDescent="0.3">
      <c r="A12" s="45"/>
    </row>
    <row r="13" spans="1:17" x14ac:dyDescent="0.25">
      <c r="A13" s="32" t="s">
        <v>124</v>
      </c>
      <c r="B13" s="33" t="s">
        <v>5</v>
      </c>
      <c r="C13" s="14" t="s">
        <v>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1:17" ht="15.75" thickBot="1" x14ac:dyDescent="0.3">
      <c r="A14" s="10" t="s">
        <v>122</v>
      </c>
      <c r="B14" s="55"/>
      <c r="C14" s="12" t="str">
        <f>C8</f>
        <v>2031/32</v>
      </c>
      <c r="D14" s="12" t="str">
        <f t="shared" ref="D14:Q14" si="1">D8</f>
        <v>2032/33</v>
      </c>
      <c r="E14" s="12" t="str">
        <f t="shared" si="1"/>
        <v>2033/34</v>
      </c>
      <c r="F14" s="12" t="str">
        <f t="shared" si="1"/>
        <v>2034/35</v>
      </c>
      <c r="G14" s="12" t="str">
        <f t="shared" si="1"/>
        <v>2035/36</v>
      </c>
      <c r="H14" s="12" t="str">
        <f t="shared" si="1"/>
        <v>2036/37</v>
      </c>
      <c r="I14" s="12" t="str">
        <f t="shared" si="1"/>
        <v>2037/38</v>
      </c>
      <c r="J14" s="12" t="str">
        <f t="shared" si="1"/>
        <v>2038/39</v>
      </c>
      <c r="K14" s="12" t="str">
        <f t="shared" si="1"/>
        <v>2039/40</v>
      </c>
      <c r="L14" s="12" t="str">
        <f t="shared" si="1"/>
        <v>2040/41</v>
      </c>
      <c r="M14" s="12" t="str">
        <f t="shared" si="1"/>
        <v>2041/42</v>
      </c>
      <c r="N14" s="12" t="str">
        <f t="shared" si="1"/>
        <v>2042/43</v>
      </c>
      <c r="O14" s="12" t="str">
        <f t="shared" si="1"/>
        <v>2043/44</v>
      </c>
      <c r="P14" s="12" t="str">
        <f t="shared" si="1"/>
        <v>2044/45</v>
      </c>
      <c r="Q14" s="12" t="str">
        <f t="shared" si="1"/>
        <v>2045/46</v>
      </c>
    </row>
    <row r="15" spans="1:17" ht="15.75" thickTop="1" x14ac:dyDescent="0.25">
      <c r="A15" s="29" t="s">
        <v>247</v>
      </c>
      <c r="B15" s="62" t="s">
        <v>181</v>
      </c>
      <c r="C15" s="188">
        <f>'Model objednávkový (MO)'!E28</f>
        <v>0</v>
      </c>
      <c r="D15" s="189">
        <f>'Model objednávkový (MO)'!F28</f>
        <v>0</v>
      </c>
      <c r="E15" s="189">
        <f>'Model objednávkový (MO)'!G28</f>
        <v>0</v>
      </c>
      <c r="F15" s="189">
        <f>'Model objednávkový (MO)'!H28</f>
        <v>0</v>
      </c>
      <c r="G15" s="189">
        <f>'Model objednávkový (MO)'!I28</f>
        <v>0</v>
      </c>
      <c r="H15" s="189">
        <f>'Model objednávkový (MO)'!J28</f>
        <v>0</v>
      </c>
      <c r="I15" s="189">
        <f>'Model objednávkový (MO)'!K28</f>
        <v>0</v>
      </c>
      <c r="J15" s="189">
        <f>'Model objednávkový (MO)'!L28</f>
        <v>0</v>
      </c>
      <c r="K15" s="189">
        <f>'Model objednávkový (MO)'!M28</f>
        <v>0</v>
      </c>
      <c r="L15" s="189">
        <f>'Model objednávkový (MO)'!N28</f>
        <v>0</v>
      </c>
      <c r="M15" s="189">
        <f>'Model objednávkový (MO)'!O28</f>
        <v>0</v>
      </c>
      <c r="N15" s="189">
        <f>'Model objednávkový (MO)'!P28</f>
        <v>0</v>
      </c>
      <c r="O15" s="189">
        <f>'Model objednávkový (MO)'!Q28</f>
        <v>0</v>
      </c>
      <c r="P15" s="189">
        <f>'Model objednávkový (MO)'!R28</f>
        <v>0</v>
      </c>
      <c r="Q15" s="189">
        <f>'Model objednávkový (MO)'!S28</f>
        <v>0</v>
      </c>
    </row>
    <row r="16" spans="1:17" x14ac:dyDescent="0.25">
      <c r="A16" s="5" t="s">
        <v>248</v>
      </c>
      <c r="B16" s="136" t="s">
        <v>182</v>
      </c>
      <c r="C16" s="190" t="str">
        <f>IF(C3=0,"-",'Model objednávkový (MO)'!E61)</f>
        <v>-</v>
      </c>
      <c r="D16" s="191" t="str">
        <f>IF(D3=0,"-",'Model objednávkový (MO)'!F61)</f>
        <v>-</v>
      </c>
      <c r="E16" s="191" t="str">
        <f>IF(E3=0,"-",'Model objednávkový (MO)'!G61)</f>
        <v>-</v>
      </c>
      <c r="F16" s="191" t="str">
        <f>IF(F3=0,"-",'Model objednávkový (MO)'!H61)</f>
        <v>-</v>
      </c>
      <c r="G16" s="191" t="str">
        <f>IF(G3=0,"-",'Model objednávkový (MO)'!I61)</f>
        <v>-</v>
      </c>
      <c r="H16" s="191" t="str">
        <f>IF(H3=0,"-",'Model objednávkový (MO)'!J61)</f>
        <v>-</v>
      </c>
      <c r="I16" s="191" t="str">
        <f>IF(I3=0,"-",'Model objednávkový (MO)'!K61)</f>
        <v>-</v>
      </c>
      <c r="J16" s="191" t="str">
        <f>IF(J3=0,"-",'Model objednávkový (MO)'!L61)</f>
        <v>-</v>
      </c>
      <c r="K16" s="191" t="str">
        <f>IF(K3=0,"-",'Model objednávkový (MO)'!M61)</f>
        <v>-</v>
      </c>
      <c r="L16" s="191" t="str">
        <f>IF(L3=0,"-",'Model objednávkový (MO)'!N61)</f>
        <v>-</v>
      </c>
      <c r="M16" s="191" t="str">
        <f>IF(M3=0,"-",'Model objednávkový (MO)'!O61)</f>
        <v>-</v>
      </c>
      <c r="N16" s="191" t="str">
        <f>IF(N3=0,"-",'Model objednávkový (MO)'!P61)</f>
        <v>-</v>
      </c>
      <c r="O16" s="191" t="str">
        <f>IF(O3=0,"-",'Model objednávkový (MO)'!Q61)</f>
        <v>-</v>
      </c>
      <c r="P16" s="191" t="str">
        <f>IF(P3=0,"-",'Model objednávkový (MO)'!R61)</f>
        <v>-</v>
      </c>
      <c r="Q16" s="191" t="str">
        <f>IF(Q3=0,"-",'Model objednávkový (MO)'!S61)</f>
        <v>-</v>
      </c>
    </row>
    <row r="17" spans="1:17" x14ac:dyDescent="0.25">
      <c r="A17" s="5" t="s">
        <v>376</v>
      </c>
      <c r="B17" s="125" t="s">
        <v>183</v>
      </c>
      <c r="C17" s="127" t="str">
        <f>IF(C4=0,"-",'Model objednávkový (MO)'!E92)</f>
        <v>-</v>
      </c>
      <c r="D17" s="128" t="str">
        <f>IF(D4=0,"-",'Model objednávkový (MO)'!F92)</f>
        <v>-</v>
      </c>
      <c r="E17" s="128" t="str">
        <f>IF(E4=0,"-",'Model objednávkový (MO)'!G92)</f>
        <v>-</v>
      </c>
      <c r="F17" s="128" t="str">
        <f>IF(F4=0,"-",'Model objednávkový (MO)'!H92)</f>
        <v>-</v>
      </c>
      <c r="G17" s="128" t="str">
        <f>IF(G4=0,"-",'Model objednávkový (MO)'!I92)</f>
        <v>-</v>
      </c>
      <c r="H17" s="128" t="str">
        <f>IF(H4=0,"-",'Model objednávkový (MO)'!J92)</f>
        <v>-</v>
      </c>
      <c r="I17" s="128" t="str">
        <f>IF(I4=0,"-",'Model objednávkový (MO)'!K92)</f>
        <v>-</v>
      </c>
      <c r="J17" s="128" t="str">
        <f>IF(J4=0,"-",'Model objednávkový (MO)'!L92)</f>
        <v>-</v>
      </c>
      <c r="K17" s="128" t="str">
        <f>IF(K4=0,"-",'Model objednávkový (MO)'!M92)</f>
        <v>-</v>
      </c>
      <c r="L17" s="128" t="str">
        <f>IF(L4=0,"-",'Model objednávkový (MO)'!N92)</f>
        <v>-</v>
      </c>
      <c r="M17" s="128" t="str">
        <f>IF(M4=0,"-",'Model objednávkový (MO)'!O92)</f>
        <v>-</v>
      </c>
      <c r="N17" s="128" t="str">
        <f>IF(N4=0,"-",'Model objednávkový (MO)'!P92)</f>
        <v>-</v>
      </c>
      <c r="O17" s="128" t="str">
        <f>IF(O4=0,"-",'Model objednávkový (MO)'!Q92)</f>
        <v>-</v>
      </c>
      <c r="P17" s="128" t="str">
        <f>IF(P4=0,"-",'Model objednávkový (MO)'!R92)</f>
        <v>-</v>
      </c>
      <c r="Q17" s="128" t="str">
        <f>IF(Q4=0,"-",'Model objednávkový (MO)'!S92)</f>
        <v>-</v>
      </c>
    </row>
    <row r="18" spans="1:17" ht="15.75" thickBot="1" x14ac:dyDescent="0.3">
      <c r="A18" s="24" t="s">
        <v>377</v>
      </c>
      <c r="B18" s="126" t="s">
        <v>183</v>
      </c>
      <c r="C18" s="129" t="str">
        <f>IF(C5=0,"-",'Model objednávkový (MO)'!E123)</f>
        <v>-</v>
      </c>
      <c r="D18" s="130" t="str">
        <f>IF(D5=0,"-",'Model objednávkový (MO)'!F123)</f>
        <v>-</v>
      </c>
      <c r="E18" s="130" t="str">
        <f>IF(E5=0,"-",'Model objednávkový (MO)'!G123)</f>
        <v>-</v>
      </c>
      <c r="F18" s="130" t="str">
        <f>IF(F5=0,"-",'Model objednávkový (MO)'!H123)</f>
        <v>-</v>
      </c>
      <c r="G18" s="130" t="str">
        <f>IF(G5=0,"-",'Model objednávkový (MO)'!I123)</f>
        <v>-</v>
      </c>
      <c r="H18" s="130" t="str">
        <f>IF(H5=0,"-",'Model objednávkový (MO)'!J123)</f>
        <v>-</v>
      </c>
      <c r="I18" s="130" t="str">
        <f>IF(I5=0,"-",'Model objednávkový (MO)'!K123)</f>
        <v>-</v>
      </c>
      <c r="J18" s="130" t="str">
        <f>IF(J5=0,"-",'Model objednávkový (MO)'!L123)</f>
        <v>-</v>
      </c>
      <c r="K18" s="130" t="str">
        <f>IF(K5=0,"-",'Model objednávkový (MO)'!M123)</f>
        <v>-</v>
      </c>
      <c r="L18" s="130" t="str">
        <f>IF(L5=0,"-",'Model objednávkový (MO)'!N123)</f>
        <v>-</v>
      </c>
      <c r="M18" s="130" t="str">
        <f>IF(M5=0,"-",'Model objednávkový (MO)'!O123)</f>
        <v>-</v>
      </c>
      <c r="N18" s="130" t="str">
        <f>IF(N5=0,"-",'Model objednávkový (MO)'!P123)</f>
        <v>-</v>
      </c>
      <c r="O18" s="130" t="str">
        <f>IF(O5=0,"-",'Model objednávkový (MO)'!Q123)</f>
        <v>-</v>
      </c>
      <c r="P18" s="130" t="str">
        <f>IF(P5=0,"-",'Model objednávkový (MO)'!R123)</f>
        <v>-</v>
      </c>
      <c r="Q18" s="130" t="str">
        <f>IF(Q5=0,"-",'Model objednávkový (MO)'!S123)</f>
        <v>-</v>
      </c>
    </row>
    <row r="19" spans="1:17" ht="15.75" thickBot="1" x14ac:dyDescent="0.3"/>
    <row r="20" spans="1:17" x14ac:dyDescent="0.25">
      <c r="A20" s="32" t="s">
        <v>184</v>
      </c>
      <c r="B20" s="118" t="s">
        <v>5</v>
      </c>
      <c r="C20" s="14" t="s">
        <v>7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</row>
    <row r="21" spans="1:17" ht="15.75" thickBot="1" x14ac:dyDescent="0.3">
      <c r="A21" s="10" t="s">
        <v>185</v>
      </c>
      <c r="B21" s="107"/>
      <c r="C21" s="12" t="str">
        <f>C14</f>
        <v>2031/32</v>
      </c>
      <c r="D21" s="12" t="str">
        <f t="shared" ref="D21:Q21" si="2">D14</f>
        <v>2032/33</v>
      </c>
      <c r="E21" s="12" t="str">
        <f t="shared" si="2"/>
        <v>2033/34</v>
      </c>
      <c r="F21" s="12" t="str">
        <f t="shared" si="2"/>
        <v>2034/35</v>
      </c>
      <c r="G21" s="12" t="str">
        <f t="shared" si="2"/>
        <v>2035/36</v>
      </c>
      <c r="H21" s="12" t="str">
        <f t="shared" si="2"/>
        <v>2036/37</v>
      </c>
      <c r="I21" s="12" t="str">
        <f t="shared" si="2"/>
        <v>2037/38</v>
      </c>
      <c r="J21" s="12" t="str">
        <f t="shared" si="2"/>
        <v>2038/39</v>
      </c>
      <c r="K21" s="12" t="str">
        <f t="shared" si="2"/>
        <v>2039/40</v>
      </c>
      <c r="L21" s="12" t="str">
        <f t="shared" si="2"/>
        <v>2040/41</v>
      </c>
      <c r="M21" s="12" t="str">
        <f t="shared" si="2"/>
        <v>2041/42</v>
      </c>
      <c r="N21" s="12" t="str">
        <f t="shared" si="2"/>
        <v>2042/43</v>
      </c>
      <c r="O21" s="12" t="str">
        <f t="shared" si="2"/>
        <v>2043/44</v>
      </c>
      <c r="P21" s="12" t="str">
        <f t="shared" si="2"/>
        <v>2044/45</v>
      </c>
      <c r="Q21" s="12" t="str">
        <f t="shared" si="2"/>
        <v>2045/46</v>
      </c>
    </row>
    <row r="22" spans="1:17" ht="15.75" thickTop="1" x14ac:dyDescent="0.25">
      <c r="A22" s="3" t="s">
        <v>249</v>
      </c>
      <c r="B22" s="120"/>
      <c r="C22" s="192">
        <f>ROUND(C$15*0.9/24,2)</f>
        <v>0</v>
      </c>
      <c r="D22" s="193">
        <f t="shared" ref="D22:Q22" si="3">ROUND(D$15*0.9/24,2)</f>
        <v>0</v>
      </c>
      <c r="E22" s="193">
        <f t="shared" si="3"/>
        <v>0</v>
      </c>
      <c r="F22" s="193">
        <f t="shared" si="3"/>
        <v>0</v>
      </c>
      <c r="G22" s="193">
        <f t="shared" si="3"/>
        <v>0</v>
      </c>
      <c r="H22" s="193">
        <f t="shared" si="3"/>
        <v>0</v>
      </c>
      <c r="I22" s="193">
        <f t="shared" si="3"/>
        <v>0</v>
      </c>
      <c r="J22" s="193">
        <f t="shared" si="3"/>
        <v>0</v>
      </c>
      <c r="K22" s="193">
        <f t="shared" si="3"/>
        <v>0</v>
      </c>
      <c r="L22" s="193">
        <f t="shared" si="3"/>
        <v>0</v>
      </c>
      <c r="M22" s="193">
        <f t="shared" si="3"/>
        <v>0</v>
      </c>
      <c r="N22" s="193">
        <f t="shared" si="3"/>
        <v>0</v>
      </c>
      <c r="O22" s="193">
        <f t="shared" si="3"/>
        <v>0</v>
      </c>
      <c r="P22" s="193">
        <f t="shared" si="3"/>
        <v>0</v>
      </c>
      <c r="Q22" s="193">
        <f t="shared" si="3"/>
        <v>0</v>
      </c>
    </row>
    <row r="23" spans="1:17" x14ac:dyDescent="0.25">
      <c r="A23" s="20" t="s">
        <v>229</v>
      </c>
      <c r="B23" s="121"/>
      <c r="C23" s="194">
        <f>ROUND(C$15*0.9/12,2)</f>
        <v>0</v>
      </c>
      <c r="D23" s="195">
        <f t="shared" ref="D23:Q33" si="4">ROUND(D$15*0.9/12,2)</f>
        <v>0</v>
      </c>
      <c r="E23" s="195">
        <f t="shared" si="4"/>
        <v>0</v>
      </c>
      <c r="F23" s="195">
        <f t="shared" si="4"/>
        <v>0</v>
      </c>
      <c r="G23" s="195">
        <f t="shared" si="4"/>
        <v>0</v>
      </c>
      <c r="H23" s="195">
        <f t="shared" si="4"/>
        <v>0</v>
      </c>
      <c r="I23" s="195">
        <f t="shared" si="4"/>
        <v>0</v>
      </c>
      <c r="J23" s="195">
        <f t="shared" si="4"/>
        <v>0</v>
      </c>
      <c r="K23" s="195">
        <f t="shared" si="4"/>
        <v>0</v>
      </c>
      <c r="L23" s="195">
        <f t="shared" si="4"/>
        <v>0</v>
      </c>
      <c r="M23" s="195">
        <f t="shared" si="4"/>
        <v>0</v>
      </c>
      <c r="N23" s="195">
        <f t="shared" si="4"/>
        <v>0</v>
      </c>
      <c r="O23" s="195">
        <f t="shared" si="4"/>
        <v>0</v>
      </c>
      <c r="P23" s="195">
        <f t="shared" si="4"/>
        <v>0</v>
      </c>
      <c r="Q23" s="195">
        <f t="shared" si="4"/>
        <v>0</v>
      </c>
    </row>
    <row r="24" spans="1:17" x14ac:dyDescent="0.25">
      <c r="A24" s="5" t="s">
        <v>230</v>
      </c>
      <c r="B24" s="117"/>
      <c r="C24" s="194">
        <f t="shared" ref="C24:C33" si="5">ROUND(C$15*0.9/12,2)</f>
        <v>0</v>
      </c>
      <c r="D24" s="195">
        <f t="shared" si="4"/>
        <v>0</v>
      </c>
      <c r="E24" s="195">
        <f t="shared" si="4"/>
        <v>0</v>
      </c>
      <c r="F24" s="195">
        <f t="shared" si="4"/>
        <v>0</v>
      </c>
      <c r="G24" s="195">
        <f t="shared" si="4"/>
        <v>0</v>
      </c>
      <c r="H24" s="195">
        <f t="shared" si="4"/>
        <v>0</v>
      </c>
      <c r="I24" s="195">
        <f t="shared" si="4"/>
        <v>0</v>
      </c>
      <c r="J24" s="195">
        <f t="shared" si="4"/>
        <v>0</v>
      </c>
      <c r="K24" s="195">
        <f t="shared" si="4"/>
        <v>0</v>
      </c>
      <c r="L24" s="195">
        <f t="shared" si="4"/>
        <v>0</v>
      </c>
      <c r="M24" s="195">
        <f t="shared" si="4"/>
        <v>0</v>
      </c>
      <c r="N24" s="195">
        <f t="shared" si="4"/>
        <v>0</v>
      </c>
      <c r="O24" s="195">
        <f t="shared" si="4"/>
        <v>0</v>
      </c>
      <c r="P24" s="195">
        <f t="shared" si="4"/>
        <v>0</v>
      </c>
      <c r="Q24" s="195">
        <f t="shared" si="4"/>
        <v>0</v>
      </c>
    </row>
    <row r="25" spans="1:17" x14ac:dyDescent="0.25">
      <c r="A25" s="5" t="s">
        <v>231</v>
      </c>
      <c r="B25" s="117"/>
      <c r="C25" s="194">
        <f t="shared" si="5"/>
        <v>0</v>
      </c>
      <c r="D25" s="195">
        <f t="shared" si="4"/>
        <v>0</v>
      </c>
      <c r="E25" s="195">
        <f t="shared" si="4"/>
        <v>0</v>
      </c>
      <c r="F25" s="195">
        <f t="shared" si="4"/>
        <v>0</v>
      </c>
      <c r="G25" s="195">
        <f t="shared" si="4"/>
        <v>0</v>
      </c>
      <c r="H25" s="195">
        <f t="shared" si="4"/>
        <v>0</v>
      </c>
      <c r="I25" s="195">
        <f t="shared" si="4"/>
        <v>0</v>
      </c>
      <c r="J25" s="195">
        <f t="shared" si="4"/>
        <v>0</v>
      </c>
      <c r="K25" s="195">
        <f t="shared" si="4"/>
        <v>0</v>
      </c>
      <c r="L25" s="195">
        <f t="shared" si="4"/>
        <v>0</v>
      </c>
      <c r="M25" s="195">
        <f t="shared" si="4"/>
        <v>0</v>
      </c>
      <c r="N25" s="195">
        <f t="shared" si="4"/>
        <v>0</v>
      </c>
      <c r="O25" s="195">
        <f t="shared" si="4"/>
        <v>0</v>
      </c>
      <c r="P25" s="195">
        <f t="shared" si="4"/>
        <v>0</v>
      </c>
      <c r="Q25" s="195">
        <f t="shared" si="4"/>
        <v>0</v>
      </c>
    </row>
    <row r="26" spans="1:17" x14ac:dyDescent="0.25">
      <c r="A26" s="5" t="s">
        <v>232</v>
      </c>
      <c r="B26" s="117"/>
      <c r="C26" s="194">
        <f t="shared" si="5"/>
        <v>0</v>
      </c>
      <c r="D26" s="195">
        <f t="shared" si="4"/>
        <v>0</v>
      </c>
      <c r="E26" s="195">
        <f t="shared" si="4"/>
        <v>0</v>
      </c>
      <c r="F26" s="195">
        <f t="shared" si="4"/>
        <v>0</v>
      </c>
      <c r="G26" s="195">
        <f t="shared" si="4"/>
        <v>0</v>
      </c>
      <c r="H26" s="195">
        <f t="shared" si="4"/>
        <v>0</v>
      </c>
      <c r="I26" s="195">
        <f t="shared" si="4"/>
        <v>0</v>
      </c>
      <c r="J26" s="195">
        <f t="shared" si="4"/>
        <v>0</v>
      </c>
      <c r="K26" s="195">
        <f t="shared" si="4"/>
        <v>0</v>
      </c>
      <c r="L26" s="195">
        <f t="shared" si="4"/>
        <v>0</v>
      </c>
      <c r="M26" s="195">
        <f t="shared" si="4"/>
        <v>0</v>
      </c>
      <c r="N26" s="195">
        <f t="shared" si="4"/>
        <v>0</v>
      </c>
      <c r="O26" s="195">
        <f t="shared" si="4"/>
        <v>0</v>
      </c>
      <c r="P26" s="195">
        <f t="shared" si="4"/>
        <v>0</v>
      </c>
      <c r="Q26" s="195">
        <f t="shared" si="4"/>
        <v>0</v>
      </c>
    </row>
    <row r="27" spans="1:17" x14ac:dyDescent="0.25">
      <c r="A27" s="5" t="s">
        <v>233</v>
      </c>
      <c r="B27" s="117"/>
      <c r="C27" s="194">
        <f t="shared" si="5"/>
        <v>0</v>
      </c>
      <c r="D27" s="195">
        <f t="shared" si="4"/>
        <v>0</v>
      </c>
      <c r="E27" s="195">
        <f t="shared" si="4"/>
        <v>0</v>
      </c>
      <c r="F27" s="195">
        <f t="shared" si="4"/>
        <v>0</v>
      </c>
      <c r="G27" s="195">
        <f t="shared" si="4"/>
        <v>0</v>
      </c>
      <c r="H27" s="195">
        <f t="shared" si="4"/>
        <v>0</v>
      </c>
      <c r="I27" s="195">
        <f t="shared" si="4"/>
        <v>0</v>
      </c>
      <c r="J27" s="195">
        <f t="shared" si="4"/>
        <v>0</v>
      </c>
      <c r="K27" s="195">
        <f t="shared" si="4"/>
        <v>0</v>
      </c>
      <c r="L27" s="195">
        <f t="shared" si="4"/>
        <v>0</v>
      </c>
      <c r="M27" s="195">
        <f t="shared" si="4"/>
        <v>0</v>
      </c>
      <c r="N27" s="195">
        <f t="shared" si="4"/>
        <v>0</v>
      </c>
      <c r="O27" s="195">
        <f t="shared" si="4"/>
        <v>0</v>
      </c>
      <c r="P27" s="195">
        <f t="shared" si="4"/>
        <v>0</v>
      </c>
      <c r="Q27" s="195">
        <f t="shared" si="4"/>
        <v>0</v>
      </c>
    </row>
    <row r="28" spans="1:17" x14ac:dyDescent="0.25">
      <c r="A28" s="5" t="s">
        <v>234</v>
      </c>
      <c r="B28" s="117"/>
      <c r="C28" s="194">
        <f t="shared" si="5"/>
        <v>0</v>
      </c>
      <c r="D28" s="195">
        <f t="shared" si="4"/>
        <v>0</v>
      </c>
      <c r="E28" s="195">
        <f t="shared" si="4"/>
        <v>0</v>
      </c>
      <c r="F28" s="195">
        <f t="shared" si="4"/>
        <v>0</v>
      </c>
      <c r="G28" s="195">
        <f t="shared" si="4"/>
        <v>0</v>
      </c>
      <c r="H28" s="195">
        <f t="shared" si="4"/>
        <v>0</v>
      </c>
      <c r="I28" s="195">
        <f t="shared" si="4"/>
        <v>0</v>
      </c>
      <c r="J28" s="195">
        <f t="shared" si="4"/>
        <v>0</v>
      </c>
      <c r="K28" s="195">
        <f t="shared" si="4"/>
        <v>0</v>
      </c>
      <c r="L28" s="195">
        <f t="shared" si="4"/>
        <v>0</v>
      </c>
      <c r="M28" s="195">
        <f t="shared" si="4"/>
        <v>0</v>
      </c>
      <c r="N28" s="195">
        <f t="shared" si="4"/>
        <v>0</v>
      </c>
      <c r="O28" s="195">
        <f t="shared" si="4"/>
        <v>0</v>
      </c>
      <c r="P28" s="195">
        <f t="shared" si="4"/>
        <v>0</v>
      </c>
      <c r="Q28" s="195">
        <f t="shared" si="4"/>
        <v>0</v>
      </c>
    </row>
    <row r="29" spans="1:17" x14ac:dyDescent="0.25">
      <c r="A29" s="5" t="s">
        <v>235</v>
      </c>
      <c r="B29" s="117"/>
      <c r="C29" s="194">
        <f t="shared" si="5"/>
        <v>0</v>
      </c>
      <c r="D29" s="195">
        <f t="shared" si="4"/>
        <v>0</v>
      </c>
      <c r="E29" s="195">
        <f t="shared" si="4"/>
        <v>0</v>
      </c>
      <c r="F29" s="195">
        <f t="shared" si="4"/>
        <v>0</v>
      </c>
      <c r="G29" s="195">
        <f t="shared" si="4"/>
        <v>0</v>
      </c>
      <c r="H29" s="195">
        <f t="shared" si="4"/>
        <v>0</v>
      </c>
      <c r="I29" s="195">
        <f t="shared" si="4"/>
        <v>0</v>
      </c>
      <c r="J29" s="195">
        <f t="shared" si="4"/>
        <v>0</v>
      </c>
      <c r="K29" s="195">
        <f t="shared" si="4"/>
        <v>0</v>
      </c>
      <c r="L29" s="195">
        <f t="shared" si="4"/>
        <v>0</v>
      </c>
      <c r="M29" s="195">
        <f t="shared" si="4"/>
        <v>0</v>
      </c>
      <c r="N29" s="195">
        <f t="shared" si="4"/>
        <v>0</v>
      </c>
      <c r="O29" s="195">
        <f t="shared" si="4"/>
        <v>0</v>
      </c>
      <c r="P29" s="195">
        <f t="shared" si="4"/>
        <v>0</v>
      </c>
      <c r="Q29" s="195">
        <f t="shared" si="4"/>
        <v>0</v>
      </c>
    </row>
    <row r="30" spans="1:17" x14ac:dyDescent="0.25">
      <c r="A30" s="5" t="s">
        <v>236</v>
      </c>
      <c r="B30" s="117"/>
      <c r="C30" s="194">
        <f t="shared" si="5"/>
        <v>0</v>
      </c>
      <c r="D30" s="195">
        <f t="shared" si="4"/>
        <v>0</v>
      </c>
      <c r="E30" s="195">
        <f t="shared" si="4"/>
        <v>0</v>
      </c>
      <c r="F30" s="195">
        <f t="shared" si="4"/>
        <v>0</v>
      </c>
      <c r="G30" s="195">
        <f t="shared" si="4"/>
        <v>0</v>
      </c>
      <c r="H30" s="195">
        <f t="shared" si="4"/>
        <v>0</v>
      </c>
      <c r="I30" s="195">
        <f t="shared" si="4"/>
        <v>0</v>
      </c>
      <c r="J30" s="195">
        <f t="shared" si="4"/>
        <v>0</v>
      </c>
      <c r="K30" s="195">
        <f t="shared" si="4"/>
        <v>0</v>
      </c>
      <c r="L30" s="195">
        <f t="shared" si="4"/>
        <v>0</v>
      </c>
      <c r="M30" s="195">
        <f t="shared" si="4"/>
        <v>0</v>
      </c>
      <c r="N30" s="195">
        <f t="shared" si="4"/>
        <v>0</v>
      </c>
      <c r="O30" s="195">
        <f t="shared" si="4"/>
        <v>0</v>
      </c>
      <c r="P30" s="195">
        <f t="shared" si="4"/>
        <v>0</v>
      </c>
      <c r="Q30" s="195">
        <f t="shared" si="4"/>
        <v>0</v>
      </c>
    </row>
    <row r="31" spans="1:17" x14ac:dyDescent="0.25">
      <c r="A31" s="5" t="s">
        <v>237</v>
      </c>
      <c r="B31" s="117"/>
      <c r="C31" s="194">
        <f t="shared" si="5"/>
        <v>0</v>
      </c>
      <c r="D31" s="195">
        <f t="shared" si="4"/>
        <v>0</v>
      </c>
      <c r="E31" s="195">
        <f t="shared" si="4"/>
        <v>0</v>
      </c>
      <c r="F31" s="195">
        <f t="shared" si="4"/>
        <v>0</v>
      </c>
      <c r="G31" s="195">
        <f t="shared" si="4"/>
        <v>0</v>
      </c>
      <c r="H31" s="195">
        <f t="shared" si="4"/>
        <v>0</v>
      </c>
      <c r="I31" s="195">
        <f t="shared" si="4"/>
        <v>0</v>
      </c>
      <c r="J31" s="195">
        <f t="shared" si="4"/>
        <v>0</v>
      </c>
      <c r="K31" s="195">
        <f t="shared" si="4"/>
        <v>0</v>
      </c>
      <c r="L31" s="195">
        <f t="shared" si="4"/>
        <v>0</v>
      </c>
      <c r="M31" s="195">
        <f t="shared" si="4"/>
        <v>0</v>
      </c>
      <c r="N31" s="195">
        <f t="shared" si="4"/>
        <v>0</v>
      </c>
      <c r="O31" s="195">
        <f t="shared" si="4"/>
        <v>0</v>
      </c>
      <c r="P31" s="195">
        <f t="shared" si="4"/>
        <v>0</v>
      </c>
      <c r="Q31" s="195">
        <f t="shared" si="4"/>
        <v>0</v>
      </c>
    </row>
    <row r="32" spans="1:17" x14ac:dyDescent="0.25">
      <c r="A32" s="5" t="s">
        <v>238</v>
      </c>
      <c r="B32" s="117"/>
      <c r="C32" s="194">
        <f t="shared" si="5"/>
        <v>0</v>
      </c>
      <c r="D32" s="195">
        <f t="shared" si="4"/>
        <v>0</v>
      </c>
      <c r="E32" s="195">
        <f t="shared" si="4"/>
        <v>0</v>
      </c>
      <c r="F32" s="195">
        <f t="shared" si="4"/>
        <v>0</v>
      </c>
      <c r="G32" s="195">
        <f t="shared" si="4"/>
        <v>0</v>
      </c>
      <c r="H32" s="195">
        <f t="shared" si="4"/>
        <v>0</v>
      </c>
      <c r="I32" s="195">
        <f t="shared" si="4"/>
        <v>0</v>
      </c>
      <c r="J32" s="195">
        <f t="shared" si="4"/>
        <v>0</v>
      </c>
      <c r="K32" s="195">
        <f t="shared" si="4"/>
        <v>0</v>
      </c>
      <c r="L32" s="195">
        <f t="shared" si="4"/>
        <v>0</v>
      </c>
      <c r="M32" s="195">
        <f t="shared" si="4"/>
        <v>0</v>
      </c>
      <c r="N32" s="195">
        <f t="shared" si="4"/>
        <v>0</v>
      </c>
      <c r="O32" s="195">
        <f t="shared" si="4"/>
        <v>0</v>
      </c>
      <c r="P32" s="195">
        <f t="shared" si="4"/>
        <v>0</v>
      </c>
      <c r="Q32" s="195">
        <f t="shared" si="4"/>
        <v>0</v>
      </c>
    </row>
    <row r="33" spans="1:17" x14ac:dyDescent="0.25">
      <c r="A33" s="5" t="s">
        <v>239</v>
      </c>
      <c r="B33" s="117"/>
      <c r="C33" s="194">
        <f t="shared" si="5"/>
        <v>0</v>
      </c>
      <c r="D33" s="195">
        <f t="shared" si="4"/>
        <v>0</v>
      </c>
      <c r="E33" s="195">
        <f t="shared" si="4"/>
        <v>0</v>
      </c>
      <c r="F33" s="195">
        <f t="shared" si="4"/>
        <v>0</v>
      </c>
      <c r="G33" s="195">
        <f t="shared" si="4"/>
        <v>0</v>
      </c>
      <c r="H33" s="195">
        <f t="shared" si="4"/>
        <v>0</v>
      </c>
      <c r="I33" s="195">
        <f t="shared" si="4"/>
        <v>0</v>
      </c>
      <c r="J33" s="195">
        <f t="shared" si="4"/>
        <v>0</v>
      </c>
      <c r="K33" s="195">
        <f t="shared" si="4"/>
        <v>0</v>
      </c>
      <c r="L33" s="195">
        <f t="shared" si="4"/>
        <v>0</v>
      </c>
      <c r="M33" s="195">
        <f t="shared" si="4"/>
        <v>0</v>
      </c>
      <c r="N33" s="195">
        <f t="shared" si="4"/>
        <v>0</v>
      </c>
      <c r="O33" s="195">
        <f t="shared" si="4"/>
        <v>0</v>
      </c>
      <c r="P33" s="195">
        <f t="shared" si="4"/>
        <v>0</v>
      </c>
      <c r="Q33" s="195">
        <f t="shared" si="4"/>
        <v>0</v>
      </c>
    </row>
    <row r="34" spans="1:17" ht="15.75" thickBot="1" x14ac:dyDescent="0.3">
      <c r="A34" s="35" t="s">
        <v>250</v>
      </c>
      <c r="B34" s="122"/>
      <c r="C34" s="129">
        <f>ROUND(C$15*0.9/24,2)</f>
        <v>0</v>
      </c>
      <c r="D34" s="130">
        <f t="shared" ref="D34:Q34" si="6">ROUND(D$15*0.9/24,2)</f>
        <v>0</v>
      </c>
      <c r="E34" s="130">
        <f t="shared" si="6"/>
        <v>0</v>
      </c>
      <c r="F34" s="130">
        <f t="shared" si="6"/>
        <v>0</v>
      </c>
      <c r="G34" s="130">
        <f t="shared" si="6"/>
        <v>0</v>
      </c>
      <c r="H34" s="130">
        <f t="shared" si="6"/>
        <v>0</v>
      </c>
      <c r="I34" s="130">
        <f t="shared" si="6"/>
        <v>0</v>
      </c>
      <c r="J34" s="130">
        <f t="shared" si="6"/>
        <v>0</v>
      </c>
      <c r="K34" s="130">
        <f t="shared" si="6"/>
        <v>0</v>
      </c>
      <c r="L34" s="130">
        <f t="shared" si="6"/>
        <v>0</v>
      </c>
      <c r="M34" s="130">
        <f t="shared" si="6"/>
        <v>0</v>
      </c>
      <c r="N34" s="130">
        <f t="shared" si="6"/>
        <v>0</v>
      </c>
      <c r="O34" s="130">
        <f t="shared" si="6"/>
        <v>0</v>
      </c>
      <c r="P34" s="130">
        <f t="shared" si="6"/>
        <v>0</v>
      </c>
      <c r="Q34" s="130">
        <f t="shared" si="6"/>
        <v>0</v>
      </c>
    </row>
    <row r="35" spans="1:17" s="140" customFormat="1" ht="15.75" thickBot="1" x14ac:dyDescent="0.3">
      <c r="A35" s="36" t="s">
        <v>251</v>
      </c>
      <c r="B35" s="150" t="s">
        <v>186</v>
      </c>
      <c r="C35" s="137">
        <f>SUM(C22:C34)</f>
        <v>0</v>
      </c>
      <c r="D35" s="138">
        <f t="shared" ref="D35:Q35" si="7">SUM(D22:D34)</f>
        <v>0</v>
      </c>
      <c r="E35" s="138">
        <f t="shared" si="7"/>
        <v>0</v>
      </c>
      <c r="F35" s="138">
        <f t="shared" si="7"/>
        <v>0</v>
      </c>
      <c r="G35" s="138">
        <f t="shared" si="7"/>
        <v>0</v>
      </c>
      <c r="H35" s="138">
        <f t="shared" si="7"/>
        <v>0</v>
      </c>
      <c r="I35" s="138">
        <f t="shared" si="7"/>
        <v>0</v>
      </c>
      <c r="J35" s="138">
        <f t="shared" si="7"/>
        <v>0</v>
      </c>
      <c r="K35" s="138">
        <f t="shared" si="7"/>
        <v>0</v>
      </c>
      <c r="L35" s="138">
        <f t="shared" si="7"/>
        <v>0</v>
      </c>
      <c r="M35" s="138">
        <f t="shared" si="7"/>
        <v>0</v>
      </c>
      <c r="N35" s="138">
        <f t="shared" si="7"/>
        <v>0</v>
      </c>
      <c r="O35" s="138">
        <f t="shared" si="7"/>
        <v>0</v>
      </c>
      <c r="P35" s="138">
        <f t="shared" si="7"/>
        <v>0</v>
      </c>
      <c r="Q35" s="138">
        <f t="shared" si="7"/>
        <v>0</v>
      </c>
    </row>
  </sheetData>
  <sheetProtection algorithmName="SHA-512" hashValue="talXF3vo6s7Vb3zbcJEah3/iVoPPw1E96DyvjHGWrF1tegwVjc/nQBC5DvHsHMP2dKR1Xw3MR3yYurFQ7Q1zFw==" saltValue="ZnVADhCsTzvf3PuKj9F0R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63" orientation="landscape" r:id="rId1"/>
  <headerFooter>
    <oddFooter>&amp;L&amp;F&amp;C&amp;A&amp;Rstránka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/>
  </sheetPr>
  <dimension ref="A1:U125"/>
  <sheetViews>
    <sheetView showGridLines="0" zoomScaleNormal="100" workbookViewId="0">
      <pane xSplit="4" topLeftCell="E1" activePane="topRight" state="frozen"/>
      <selection pane="topRight" activeCell="A32" sqref="A32:XFD32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187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83">
        <f t="shared" ref="E3:S3" si="0">SUM(E36,E67,E98)</f>
        <v>0</v>
      </c>
      <c r="F3" s="83">
        <f t="shared" si="0"/>
        <v>0</v>
      </c>
      <c r="G3" s="83">
        <f t="shared" si="0"/>
        <v>0</v>
      </c>
      <c r="H3" s="83">
        <f t="shared" si="0"/>
        <v>0</v>
      </c>
      <c r="I3" s="83">
        <f t="shared" si="0"/>
        <v>0</v>
      </c>
      <c r="J3" s="83">
        <f t="shared" si="0"/>
        <v>0</v>
      </c>
      <c r="K3" s="83">
        <f t="shared" si="0"/>
        <v>0</v>
      </c>
      <c r="L3" s="83">
        <f t="shared" si="0"/>
        <v>0</v>
      </c>
      <c r="M3" s="83">
        <f t="shared" si="0"/>
        <v>0</v>
      </c>
      <c r="N3" s="83">
        <f t="shared" si="0"/>
        <v>0</v>
      </c>
      <c r="O3" s="83">
        <f t="shared" si="0"/>
        <v>0</v>
      </c>
      <c r="P3" s="83">
        <f t="shared" si="0"/>
        <v>0</v>
      </c>
      <c r="Q3" s="83">
        <f t="shared" si="0"/>
        <v>0</v>
      </c>
      <c r="R3" s="83">
        <f t="shared" si="0"/>
        <v>0</v>
      </c>
      <c r="S3" s="83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5.75" thickBot="1" x14ac:dyDescent="0.3">
      <c r="A28" s="8">
        <v>23</v>
      </c>
      <c r="B28" s="9" t="s">
        <v>188</v>
      </c>
      <c r="C28" s="9"/>
      <c r="D28" s="59" t="s">
        <v>181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'MO Výkon'!E29</f>
        <v>0</v>
      </c>
      <c r="F29" s="86">
        <f>'MO Výkon'!F29</f>
        <v>0</v>
      </c>
      <c r="G29" s="86">
        <f>'MO Výkon'!G29</f>
        <v>0</v>
      </c>
      <c r="H29" s="86">
        <f>'MO Výkon'!H29</f>
        <v>0</v>
      </c>
      <c r="I29" s="86">
        <f>'MO Výkon'!I29</f>
        <v>0</v>
      </c>
      <c r="J29" s="86">
        <f>'MO Výkon'!J29</f>
        <v>0</v>
      </c>
      <c r="K29" s="86">
        <f>'MO Výkon'!K29</f>
        <v>0</v>
      </c>
      <c r="L29" s="86">
        <f>'MO Výkon'!L29</f>
        <v>0</v>
      </c>
      <c r="M29" s="86">
        <f>'MO Výkon'!M29</f>
        <v>0</v>
      </c>
      <c r="N29" s="86">
        <f>'MO Výkon'!N29</f>
        <v>0</v>
      </c>
      <c r="O29" s="86">
        <f>'MO Výkon'!O29</f>
        <v>0</v>
      </c>
      <c r="P29" s="86">
        <f>'MO Výkon'!P29</f>
        <v>0</v>
      </c>
      <c r="Q29" s="86">
        <f>'MO Výkon'!Q29</f>
        <v>0</v>
      </c>
      <c r="R29" s="86">
        <f>'MO Výkon'!R29</f>
        <v>0</v>
      </c>
      <c r="S29" s="86">
        <f>'MO Výkon'!S29</f>
        <v>0</v>
      </c>
      <c r="T29" s="87">
        <f t="shared" si="1"/>
        <v>0</v>
      </c>
      <c r="U29" s="89">
        <f>AVERAGE(E29:S29)</f>
        <v>0</v>
      </c>
    </row>
    <row r="30" spans="1:21" s="1" customFormat="1" ht="15.75" thickBot="1" x14ac:dyDescent="0.3">
      <c r="A30" s="8">
        <v>27</v>
      </c>
      <c r="B30" s="9" t="s">
        <v>125</v>
      </c>
      <c r="C30" s="9"/>
      <c r="D30" s="59" t="s">
        <v>179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1" spans="1:21" ht="15.75" thickBot="1" x14ac:dyDescent="0.3"/>
    <row r="32" spans="1:21" ht="15.75" hidden="1" thickBot="1" x14ac:dyDescent="0.3"/>
    <row r="33" spans="1:21" ht="15.75" hidden="1" thickBot="1" x14ac:dyDescent="0.3"/>
    <row r="34" spans="1:21" x14ac:dyDescent="0.25">
      <c r="A34" s="32" t="s">
        <v>187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'MO Výkon'!E36+'MO Hodiny'!E36+'MO Vozidlo'!E36+'MA Fixní'!E36</f>
        <v>0</v>
      </c>
      <c r="F36" s="83">
        <f>'MO Výkon'!F36+'MO Hodiny'!F36+'MO Vozidlo'!F36+'MA Fixní'!F36</f>
        <v>0</v>
      </c>
      <c r="G36" s="83">
        <f>'MO Výkon'!G36+'MO Hodiny'!G36+'MO Vozidlo'!G36+'MA Fixní'!G36</f>
        <v>0</v>
      </c>
      <c r="H36" s="83">
        <f>'MO Výkon'!H36+'MO Hodiny'!H36+'MO Vozidlo'!H36+'MA Fixní'!H36</f>
        <v>0</v>
      </c>
      <c r="I36" s="83">
        <f>'MO Výkon'!I36+'MO Hodiny'!I36+'MO Vozidlo'!I36+'MA Fixní'!I36</f>
        <v>0</v>
      </c>
      <c r="J36" s="83">
        <f>'MO Výkon'!J36+'MO Hodiny'!J36+'MO Vozidlo'!J36+'MA Fixní'!J36</f>
        <v>0</v>
      </c>
      <c r="K36" s="83">
        <f>'MO Výkon'!K36+'MO Hodiny'!K36+'MO Vozidlo'!K36+'MA Fixní'!K36</f>
        <v>0</v>
      </c>
      <c r="L36" s="83">
        <f>'MO Výkon'!L36+'MO Hodiny'!L36+'MO Vozidlo'!L36+'MA Fixní'!L36</f>
        <v>0</v>
      </c>
      <c r="M36" s="83">
        <f>'MO Výkon'!M36+'MO Hodiny'!M36+'MO Vozidlo'!M36+'MA Fixní'!M36</f>
        <v>0</v>
      </c>
      <c r="N36" s="83">
        <f>'MO Výkon'!N36+'MO Hodiny'!N36+'MO Vozidlo'!N36+'MA Fixní'!N36</f>
        <v>0</v>
      </c>
      <c r="O36" s="83">
        <f>'MO Výkon'!O36+'MO Hodiny'!O36+'MO Vozidlo'!O36+'MA Fixní'!O36</f>
        <v>0</v>
      </c>
      <c r="P36" s="83">
        <f>'MO Výkon'!P36+'MO Hodiny'!P36+'MO Vozidlo'!P36+'MA Fixní'!P36</f>
        <v>0</v>
      </c>
      <c r="Q36" s="83">
        <f>'MO Výkon'!Q36+'MO Hodiny'!Q36+'MO Vozidlo'!Q36+'MA Fixní'!Q36</f>
        <v>0</v>
      </c>
      <c r="R36" s="83">
        <f>'MO Výkon'!R36+'MO Hodiny'!R36+'MO Vozidlo'!R36+'MA Fixní'!R36</f>
        <v>0</v>
      </c>
      <c r="S36" s="91">
        <f>'MO Výkon'!S36+'MO Hodiny'!S36+'MO Vozidlo'!S36+'MA Fixní'!S36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'MO Výkon'!E37+'MO Hodiny'!E37+'MO Vozidlo'!E37+'MA Fixní'!E37</f>
        <v>0</v>
      </c>
      <c r="F37" s="90">
        <f>'MO Výkon'!F37+'MO Hodiny'!F37+'MO Vozidlo'!F37+'MA Fixní'!F37</f>
        <v>0</v>
      </c>
      <c r="G37" s="90">
        <f>'MO Výkon'!G37+'MO Hodiny'!G37+'MO Vozidlo'!G37+'MA Fixní'!G37</f>
        <v>0</v>
      </c>
      <c r="H37" s="90">
        <f>'MO Výkon'!H37+'MO Hodiny'!H37+'MO Vozidlo'!H37+'MA Fixní'!H37</f>
        <v>0</v>
      </c>
      <c r="I37" s="90">
        <f>'MO Výkon'!I37+'MO Hodiny'!I37+'MO Vozidlo'!I37+'MA Fixní'!I37</f>
        <v>0</v>
      </c>
      <c r="J37" s="90">
        <f>'MO Výkon'!J37+'MO Hodiny'!J37+'MO Vozidlo'!J37+'MA Fixní'!J37</f>
        <v>0</v>
      </c>
      <c r="K37" s="90">
        <f>'MO Výkon'!K37+'MO Hodiny'!K37+'MO Vozidlo'!K37+'MA Fixní'!K37</f>
        <v>0</v>
      </c>
      <c r="L37" s="90">
        <f>'MO Výkon'!L37+'MO Hodiny'!L37+'MO Vozidlo'!L37+'MA Fixní'!L37</f>
        <v>0</v>
      </c>
      <c r="M37" s="90">
        <f>'MO Výkon'!M37+'MO Hodiny'!M37+'MO Vozidlo'!M37+'MA Fixní'!M37</f>
        <v>0</v>
      </c>
      <c r="N37" s="90">
        <f>'MO Výkon'!N37+'MO Hodiny'!N37+'MO Vozidlo'!N37+'MA Fixní'!N37</f>
        <v>0</v>
      </c>
      <c r="O37" s="90">
        <f>'MO Výkon'!O37+'MO Hodiny'!O37+'MO Vozidlo'!O37+'MA Fixní'!O37</f>
        <v>0</v>
      </c>
      <c r="P37" s="90">
        <f>'MO Výkon'!P37+'MO Hodiny'!P37+'MO Vozidlo'!P37+'MA Fixní'!P37</f>
        <v>0</v>
      </c>
      <c r="Q37" s="90">
        <f>'MO Výkon'!Q37+'MO Hodiny'!Q37+'MO Vozidlo'!Q37+'MA Fixní'!Q37</f>
        <v>0</v>
      </c>
      <c r="R37" s="90">
        <f>'MO Výkon'!R37+'MO Hodiny'!R37+'MO Vozidlo'!R37+'MA Fixní'!R37</f>
        <v>0</v>
      </c>
      <c r="S37" s="93">
        <f>'MO Výkon'!S37+'MO Hodiny'!S37+'MO Vozidlo'!S37+'MA Fixní'!S37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'MO Výkon'!E38+'MO Hodiny'!E38+'MO Vozidlo'!E38+'MA Fixní'!E38</f>
        <v>0</v>
      </c>
      <c r="F38" s="90">
        <f>'MO Výkon'!F38+'MO Hodiny'!F38+'MO Vozidlo'!F38+'MA Fixní'!F38</f>
        <v>0</v>
      </c>
      <c r="G38" s="90">
        <f>'MO Výkon'!G38+'MO Hodiny'!G38+'MO Vozidlo'!G38+'MA Fixní'!G38</f>
        <v>0</v>
      </c>
      <c r="H38" s="90">
        <f>'MO Výkon'!H38+'MO Hodiny'!H38+'MO Vozidlo'!H38+'MA Fixní'!H38</f>
        <v>0</v>
      </c>
      <c r="I38" s="90">
        <f>'MO Výkon'!I38+'MO Hodiny'!I38+'MO Vozidlo'!I38+'MA Fixní'!I38</f>
        <v>0</v>
      </c>
      <c r="J38" s="90">
        <f>'MO Výkon'!J38+'MO Hodiny'!J38+'MO Vozidlo'!J38+'MA Fixní'!J38</f>
        <v>0</v>
      </c>
      <c r="K38" s="90">
        <f>'MO Výkon'!K38+'MO Hodiny'!K38+'MO Vozidlo'!K38+'MA Fixní'!K38</f>
        <v>0</v>
      </c>
      <c r="L38" s="90">
        <f>'MO Výkon'!L38+'MO Hodiny'!L38+'MO Vozidlo'!L38+'MA Fixní'!L38</f>
        <v>0</v>
      </c>
      <c r="M38" s="90">
        <f>'MO Výkon'!M38+'MO Hodiny'!M38+'MO Vozidlo'!M38+'MA Fixní'!M38</f>
        <v>0</v>
      </c>
      <c r="N38" s="90">
        <f>'MO Výkon'!N38+'MO Hodiny'!N38+'MO Vozidlo'!N38+'MA Fixní'!N38</f>
        <v>0</v>
      </c>
      <c r="O38" s="90">
        <f>'MO Výkon'!O38+'MO Hodiny'!O38+'MO Vozidlo'!O38+'MA Fixní'!O38</f>
        <v>0</v>
      </c>
      <c r="P38" s="90">
        <f>'MO Výkon'!P38+'MO Hodiny'!P38+'MO Vozidlo'!P38+'MA Fixní'!P38</f>
        <v>0</v>
      </c>
      <c r="Q38" s="90">
        <f>'MO Výkon'!Q38+'MO Hodiny'!Q38+'MO Vozidlo'!Q38+'MA Fixní'!Q38</f>
        <v>0</v>
      </c>
      <c r="R38" s="90">
        <f>'MO Výkon'!R38+'MO Hodiny'!R38+'MO Vozidlo'!R38+'MA Fixní'!R38</f>
        <v>0</v>
      </c>
      <c r="S38" s="93">
        <f>'MO Výkon'!S38+'MO Hodiny'!S38+'MO Vozidlo'!S38+'MA Fixní'!S38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'MO Výkon'!E39+'MO Hodiny'!E39+'MO Vozidlo'!E39+'MA Fixní'!E39</f>
        <v>0</v>
      </c>
      <c r="F39" s="90">
        <f>'MO Výkon'!F39+'MO Hodiny'!F39+'MO Vozidlo'!F39+'MA Fixní'!F39</f>
        <v>0</v>
      </c>
      <c r="G39" s="90">
        <f>'MO Výkon'!G39+'MO Hodiny'!G39+'MO Vozidlo'!G39+'MA Fixní'!G39</f>
        <v>0</v>
      </c>
      <c r="H39" s="90">
        <f>'MO Výkon'!H39+'MO Hodiny'!H39+'MO Vozidlo'!H39+'MA Fixní'!H39</f>
        <v>0</v>
      </c>
      <c r="I39" s="90">
        <f>'MO Výkon'!I39+'MO Hodiny'!I39+'MO Vozidlo'!I39+'MA Fixní'!I39</f>
        <v>0</v>
      </c>
      <c r="J39" s="90">
        <f>'MO Výkon'!J39+'MO Hodiny'!J39+'MO Vozidlo'!J39+'MA Fixní'!J39</f>
        <v>0</v>
      </c>
      <c r="K39" s="90">
        <f>'MO Výkon'!K39+'MO Hodiny'!K39+'MO Vozidlo'!K39+'MA Fixní'!K39</f>
        <v>0</v>
      </c>
      <c r="L39" s="90">
        <f>'MO Výkon'!L39+'MO Hodiny'!L39+'MO Vozidlo'!L39+'MA Fixní'!L39</f>
        <v>0</v>
      </c>
      <c r="M39" s="90">
        <f>'MO Výkon'!M39+'MO Hodiny'!M39+'MO Vozidlo'!M39+'MA Fixní'!M39</f>
        <v>0</v>
      </c>
      <c r="N39" s="90">
        <f>'MO Výkon'!N39+'MO Hodiny'!N39+'MO Vozidlo'!N39+'MA Fixní'!N39</f>
        <v>0</v>
      </c>
      <c r="O39" s="90">
        <f>'MO Výkon'!O39+'MO Hodiny'!O39+'MO Vozidlo'!O39+'MA Fixní'!O39</f>
        <v>0</v>
      </c>
      <c r="P39" s="90">
        <f>'MO Výkon'!P39+'MO Hodiny'!P39+'MO Vozidlo'!P39+'MA Fixní'!P39</f>
        <v>0</v>
      </c>
      <c r="Q39" s="90">
        <f>'MO Výkon'!Q39+'MO Hodiny'!Q39+'MO Vozidlo'!Q39+'MA Fixní'!Q39</f>
        <v>0</v>
      </c>
      <c r="R39" s="90">
        <f>'MO Výkon'!R39+'MO Hodiny'!R39+'MO Vozidlo'!R39+'MA Fixní'!R39</f>
        <v>0</v>
      </c>
      <c r="S39" s="93">
        <f>'MO Výkon'!S39+'MO Hodiny'!S39+'MO Vozidlo'!S39+'MA Fixní'!S39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'MO Výkon'!E40+'MO Hodiny'!E40+'MO Vozidlo'!E40+'MA Fixní'!E40</f>
        <v>0</v>
      </c>
      <c r="F40" s="90">
        <f>'MO Výkon'!F40+'MO Hodiny'!F40+'MO Vozidlo'!F40+'MA Fixní'!F40</f>
        <v>0</v>
      </c>
      <c r="G40" s="90">
        <f>'MO Výkon'!G40+'MO Hodiny'!G40+'MO Vozidlo'!G40+'MA Fixní'!G40</f>
        <v>0</v>
      </c>
      <c r="H40" s="90">
        <f>'MO Výkon'!H40+'MO Hodiny'!H40+'MO Vozidlo'!H40+'MA Fixní'!H40</f>
        <v>0</v>
      </c>
      <c r="I40" s="90">
        <f>'MO Výkon'!I40+'MO Hodiny'!I40+'MO Vozidlo'!I40+'MA Fixní'!I40</f>
        <v>0</v>
      </c>
      <c r="J40" s="90">
        <f>'MO Výkon'!J40+'MO Hodiny'!J40+'MO Vozidlo'!J40+'MA Fixní'!J40</f>
        <v>0</v>
      </c>
      <c r="K40" s="90">
        <f>'MO Výkon'!K40+'MO Hodiny'!K40+'MO Vozidlo'!K40+'MA Fixní'!K40</f>
        <v>0</v>
      </c>
      <c r="L40" s="90">
        <f>'MO Výkon'!L40+'MO Hodiny'!L40+'MO Vozidlo'!L40+'MA Fixní'!L40</f>
        <v>0</v>
      </c>
      <c r="M40" s="90">
        <f>'MO Výkon'!M40+'MO Hodiny'!M40+'MO Vozidlo'!M40+'MA Fixní'!M40</f>
        <v>0</v>
      </c>
      <c r="N40" s="90">
        <f>'MO Výkon'!N40+'MO Hodiny'!N40+'MO Vozidlo'!N40+'MA Fixní'!N40</f>
        <v>0</v>
      </c>
      <c r="O40" s="90">
        <f>'MO Výkon'!O40+'MO Hodiny'!O40+'MO Vozidlo'!O40+'MA Fixní'!O40</f>
        <v>0</v>
      </c>
      <c r="P40" s="90">
        <f>'MO Výkon'!P40+'MO Hodiny'!P40+'MO Vozidlo'!P40+'MA Fixní'!P40</f>
        <v>0</v>
      </c>
      <c r="Q40" s="90">
        <f>'MO Výkon'!Q40+'MO Hodiny'!Q40+'MO Vozidlo'!Q40+'MA Fixní'!Q40</f>
        <v>0</v>
      </c>
      <c r="R40" s="90">
        <f>'MO Výkon'!R40+'MO Hodiny'!R40+'MO Vozidlo'!R40+'MA Fixní'!R40</f>
        <v>0</v>
      </c>
      <c r="S40" s="93">
        <f>'MO Výkon'!S40+'MO Hodiny'!S40+'MO Vozidlo'!S40+'MA Fixní'!S40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'MO Výkon'!E41+'MO Hodiny'!E41+'MO Vozidlo'!E41+'MA Fixní'!E41</f>
        <v>0</v>
      </c>
      <c r="F41" s="90">
        <f>'MO Výkon'!F41+'MO Hodiny'!F41+'MO Vozidlo'!F41+'MA Fixní'!F41</f>
        <v>0</v>
      </c>
      <c r="G41" s="90">
        <f>'MO Výkon'!G41+'MO Hodiny'!G41+'MO Vozidlo'!G41+'MA Fixní'!G41</f>
        <v>0</v>
      </c>
      <c r="H41" s="90">
        <f>'MO Výkon'!H41+'MO Hodiny'!H41+'MO Vozidlo'!H41+'MA Fixní'!H41</f>
        <v>0</v>
      </c>
      <c r="I41" s="90">
        <f>'MO Výkon'!I41+'MO Hodiny'!I41+'MO Vozidlo'!I41+'MA Fixní'!I41</f>
        <v>0</v>
      </c>
      <c r="J41" s="90">
        <f>'MO Výkon'!J41+'MO Hodiny'!J41+'MO Vozidlo'!J41+'MA Fixní'!J41</f>
        <v>0</v>
      </c>
      <c r="K41" s="90">
        <f>'MO Výkon'!K41+'MO Hodiny'!K41+'MO Vozidlo'!K41+'MA Fixní'!K41</f>
        <v>0</v>
      </c>
      <c r="L41" s="90">
        <f>'MO Výkon'!L41+'MO Hodiny'!L41+'MO Vozidlo'!L41+'MA Fixní'!L41</f>
        <v>0</v>
      </c>
      <c r="M41" s="90">
        <f>'MO Výkon'!M41+'MO Hodiny'!M41+'MO Vozidlo'!M41+'MA Fixní'!M41</f>
        <v>0</v>
      </c>
      <c r="N41" s="90">
        <f>'MO Výkon'!N41+'MO Hodiny'!N41+'MO Vozidlo'!N41+'MA Fixní'!N41</f>
        <v>0</v>
      </c>
      <c r="O41" s="90">
        <f>'MO Výkon'!O41+'MO Hodiny'!O41+'MO Vozidlo'!O41+'MA Fixní'!O41</f>
        <v>0</v>
      </c>
      <c r="P41" s="90">
        <f>'MO Výkon'!P41+'MO Hodiny'!P41+'MO Vozidlo'!P41+'MA Fixní'!P41</f>
        <v>0</v>
      </c>
      <c r="Q41" s="90">
        <f>'MO Výkon'!Q41+'MO Hodiny'!Q41+'MO Vozidlo'!Q41+'MA Fixní'!Q41</f>
        <v>0</v>
      </c>
      <c r="R41" s="90">
        <f>'MO Výkon'!R41+'MO Hodiny'!R41+'MO Vozidlo'!R41+'MA Fixní'!R41</f>
        <v>0</v>
      </c>
      <c r="S41" s="93">
        <f>'MO Výkon'!S41+'MO Hodiny'!S41+'MO Vozidlo'!S41+'MA Fixní'!S41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'MO Výkon'!E42+'MO Hodiny'!E42+'MO Vozidlo'!E42+'MA Fixní'!E42</f>
        <v>0</v>
      </c>
      <c r="F42" s="90">
        <f>'MO Výkon'!F42+'MO Hodiny'!F42+'MO Vozidlo'!F42+'MA Fixní'!F42</f>
        <v>0</v>
      </c>
      <c r="G42" s="90">
        <f>'MO Výkon'!G42+'MO Hodiny'!G42+'MO Vozidlo'!G42+'MA Fixní'!G42</f>
        <v>0</v>
      </c>
      <c r="H42" s="90">
        <f>'MO Výkon'!H42+'MO Hodiny'!H42+'MO Vozidlo'!H42+'MA Fixní'!H42</f>
        <v>0</v>
      </c>
      <c r="I42" s="90">
        <f>'MO Výkon'!I42+'MO Hodiny'!I42+'MO Vozidlo'!I42+'MA Fixní'!I42</f>
        <v>0</v>
      </c>
      <c r="J42" s="90">
        <f>'MO Výkon'!J42+'MO Hodiny'!J42+'MO Vozidlo'!J42+'MA Fixní'!J42</f>
        <v>0</v>
      </c>
      <c r="K42" s="90">
        <f>'MO Výkon'!K42+'MO Hodiny'!K42+'MO Vozidlo'!K42+'MA Fixní'!K42</f>
        <v>0</v>
      </c>
      <c r="L42" s="90">
        <f>'MO Výkon'!L42+'MO Hodiny'!L42+'MO Vozidlo'!L42+'MA Fixní'!L42</f>
        <v>0</v>
      </c>
      <c r="M42" s="90">
        <f>'MO Výkon'!M42+'MO Hodiny'!M42+'MO Vozidlo'!M42+'MA Fixní'!M42</f>
        <v>0</v>
      </c>
      <c r="N42" s="90">
        <f>'MO Výkon'!N42+'MO Hodiny'!N42+'MO Vozidlo'!N42+'MA Fixní'!N42</f>
        <v>0</v>
      </c>
      <c r="O42" s="90">
        <f>'MO Výkon'!O42+'MO Hodiny'!O42+'MO Vozidlo'!O42+'MA Fixní'!O42</f>
        <v>0</v>
      </c>
      <c r="P42" s="90">
        <f>'MO Výkon'!P42+'MO Hodiny'!P42+'MO Vozidlo'!P42+'MA Fixní'!P42</f>
        <v>0</v>
      </c>
      <c r="Q42" s="90">
        <f>'MO Výkon'!Q42+'MO Hodiny'!Q42+'MO Vozidlo'!Q42+'MA Fixní'!Q42</f>
        <v>0</v>
      </c>
      <c r="R42" s="90">
        <f>'MO Výkon'!R42+'MO Hodiny'!R42+'MO Vozidlo'!R42+'MA Fixní'!R42</f>
        <v>0</v>
      </c>
      <c r="S42" s="93">
        <f>'MO Výkon'!S42+'MO Hodiny'!S42+'MO Vozidlo'!S42+'MA Fixní'!S42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'MO Výkon'!E43+'MO Hodiny'!E43+'MO Vozidlo'!E43+'MA Fixní'!E43</f>
        <v>0</v>
      </c>
      <c r="F43" s="90">
        <f>'MO Výkon'!F43+'MO Hodiny'!F43+'MO Vozidlo'!F43+'MA Fixní'!F43</f>
        <v>0</v>
      </c>
      <c r="G43" s="90">
        <f>'MO Výkon'!G43+'MO Hodiny'!G43+'MO Vozidlo'!G43+'MA Fixní'!G43</f>
        <v>0</v>
      </c>
      <c r="H43" s="90">
        <f>'MO Výkon'!H43+'MO Hodiny'!H43+'MO Vozidlo'!H43+'MA Fixní'!H43</f>
        <v>0</v>
      </c>
      <c r="I43" s="90">
        <f>'MO Výkon'!I43+'MO Hodiny'!I43+'MO Vozidlo'!I43+'MA Fixní'!I43</f>
        <v>0</v>
      </c>
      <c r="J43" s="90">
        <f>'MO Výkon'!J43+'MO Hodiny'!J43+'MO Vozidlo'!J43+'MA Fixní'!J43</f>
        <v>0</v>
      </c>
      <c r="K43" s="90">
        <f>'MO Výkon'!K43+'MO Hodiny'!K43+'MO Vozidlo'!K43+'MA Fixní'!K43</f>
        <v>0</v>
      </c>
      <c r="L43" s="90">
        <f>'MO Výkon'!L43+'MO Hodiny'!L43+'MO Vozidlo'!L43+'MA Fixní'!L43</f>
        <v>0</v>
      </c>
      <c r="M43" s="90">
        <f>'MO Výkon'!M43+'MO Hodiny'!M43+'MO Vozidlo'!M43+'MA Fixní'!M43</f>
        <v>0</v>
      </c>
      <c r="N43" s="90">
        <f>'MO Výkon'!N43+'MO Hodiny'!N43+'MO Vozidlo'!N43+'MA Fixní'!N43</f>
        <v>0</v>
      </c>
      <c r="O43" s="90">
        <f>'MO Výkon'!O43+'MO Hodiny'!O43+'MO Vozidlo'!O43+'MA Fixní'!O43</f>
        <v>0</v>
      </c>
      <c r="P43" s="90">
        <f>'MO Výkon'!P43+'MO Hodiny'!P43+'MO Vozidlo'!P43+'MA Fixní'!P43</f>
        <v>0</v>
      </c>
      <c r="Q43" s="90">
        <f>'MO Výkon'!Q43+'MO Hodiny'!Q43+'MO Vozidlo'!Q43+'MA Fixní'!Q43</f>
        <v>0</v>
      </c>
      <c r="R43" s="90">
        <f>'MO Výkon'!R43+'MO Hodiny'!R43+'MO Vozidlo'!R43+'MA Fixní'!R43</f>
        <v>0</v>
      </c>
      <c r="S43" s="93">
        <f>'MO Výkon'!S43+'MO Hodiny'!S43+'MO Vozidlo'!S43+'MA Fixní'!S43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'MO Výkon'!E44+'MO Hodiny'!E44+'MO Vozidlo'!E44+'MA Fixní'!E44</f>
        <v>0</v>
      </c>
      <c r="F44" s="90">
        <f>'MO Výkon'!F44+'MO Hodiny'!F44+'MO Vozidlo'!F44+'MA Fixní'!F44</f>
        <v>0</v>
      </c>
      <c r="G44" s="90">
        <f>'MO Výkon'!G44+'MO Hodiny'!G44+'MO Vozidlo'!G44+'MA Fixní'!G44</f>
        <v>0</v>
      </c>
      <c r="H44" s="90">
        <f>'MO Výkon'!H44+'MO Hodiny'!H44+'MO Vozidlo'!H44+'MA Fixní'!H44</f>
        <v>0</v>
      </c>
      <c r="I44" s="90">
        <f>'MO Výkon'!I44+'MO Hodiny'!I44+'MO Vozidlo'!I44+'MA Fixní'!I44</f>
        <v>0</v>
      </c>
      <c r="J44" s="90">
        <f>'MO Výkon'!J44+'MO Hodiny'!J44+'MO Vozidlo'!J44+'MA Fixní'!J44</f>
        <v>0</v>
      </c>
      <c r="K44" s="90">
        <f>'MO Výkon'!K44+'MO Hodiny'!K44+'MO Vozidlo'!K44+'MA Fixní'!K44</f>
        <v>0</v>
      </c>
      <c r="L44" s="90">
        <f>'MO Výkon'!L44+'MO Hodiny'!L44+'MO Vozidlo'!L44+'MA Fixní'!L44</f>
        <v>0</v>
      </c>
      <c r="M44" s="90">
        <f>'MO Výkon'!M44+'MO Hodiny'!M44+'MO Vozidlo'!M44+'MA Fixní'!M44</f>
        <v>0</v>
      </c>
      <c r="N44" s="90">
        <f>'MO Výkon'!N44+'MO Hodiny'!N44+'MO Vozidlo'!N44+'MA Fixní'!N44</f>
        <v>0</v>
      </c>
      <c r="O44" s="90">
        <f>'MO Výkon'!O44+'MO Hodiny'!O44+'MO Vozidlo'!O44+'MA Fixní'!O44</f>
        <v>0</v>
      </c>
      <c r="P44" s="90">
        <f>'MO Výkon'!P44+'MO Hodiny'!P44+'MO Vozidlo'!P44+'MA Fixní'!P44</f>
        <v>0</v>
      </c>
      <c r="Q44" s="90">
        <f>'MO Výkon'!Q44+'MO Hodiny'!Q44+'MO Vozidlo'!Q44+'MA Fixní'!Q44</f>
        <v>0</v>
      </c>
      <c r="R44" s="90">
        <f>'MO Výkon'!R44+'MO Hodiny'!R44+'MO Vozidlo'!R44+'MA Fixní'!R44</f>
        <v>0</v>
      </c>
      <c r="S44" s="93">
        <f>'MO Výkon'!S44+'MO Hodiny'!S44+'MO Vozidlo'!S44+'MA Fixní'!S44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'MO Výkon'!E45+'MO Hodiny'!E45+'MO Vozidlo'!E45+'MA Fixní'!E45</f>
        <v>0</v>
      </c>
      <c r="F45" s="90">
        <f>'MO Výkon'!F45+'MO Hodiny'!F45+'MO Vozidlo'!F45+'MA Fixní'!F45</f>
        <v>0</v>
      </c>
      <c r="G45" s="90">
        <f>'MO Výkon'!G45+'MO Hodiny'!G45+'MO Vozidlo'!G45+'MA Fixní'!G45</f>
        <v>0</v>
      </c>
      <c r="H45" s="90">
        <f>'MO Výkon'!H45+'MO Hodiny'!H45+'MO Vozidlo'!H45+'MA Fixní'!H45</f>
        <v>0</v>
      </c>
      <c r="I45" s="90">
        <f>'MO Výkon'!I45+'MO Hodiny'!I45+'MO Vozidlo'!I45+'MA Fixní'!I45</f>
        <v>0</v>
      </c>
      <c r="J45" s="90">
        <f>'MO Výkon'!J45+'MO Hodiny'!J45+'MO Vozidlo'!J45+'MA Fixní'!J45</f>
        <v>0</v>
      </c>
      <c r="K45" s="90">
        <f>'MO Výkon'!K45+'MO Hodiny'!K45+'MO Vozidlo'!K45+'MA Fixní'!K45</f>
        <v>0</v>
      </c>
      <c r="L45" s="90">
        <f>'MO Výkon'!L45+'MO Hodiny'!L45+'MO Vozidlo'!L45+'MA Fixní'!L45</f>
        <v>0</v>
      </c>
      <c r="M45" s="90">
        <f>'MO Výkon'!M45+'MO Hodiny'!M45+'MO Vozidlo'!M45+'MA Fixní'!M45</f>
        <v>0</v>
      </c>
      <c r="N45" s="90">
        <f>'MO Výkon'!N45+'MO Hodiny'!N45+'MO Vozidlo'!N45+'MA Fixní'!N45</f>
        <v>0</v>
      </c>
      <c r="O45" s="90">
        <f>'MO Výkon'!O45+'MO Hodiny'!O45+'MO Vozidlo'!O45+'MA Fixní'!O45</f>
        <v>0</v>
      </c>
      <c r="P45" s="90">
        <f>'MO Výkon'!P45+'MO Hodiny'!P45+'MO Vozidlo'!P45+'MA Fixní'!P45</f>
        <v>0</v>
      </c>
      <c r="Q45" s="90">
        <f>'MO Výkon'!Q45+'MO Hodiny'!Q45+'MO Vozidlo'!Q45+'MA Fixní'!Q45</f>
        <v>0</v>
      </c>
      <c r="R45" s="90">
        <f>'MO Výkon'!R45+'MO Hodiny'!R45+'MO Vozidlo'!R45+'MA Fixní'!R45</f>
        <v>0</v>
      </c>
      <c r="S45" s="93">
        <f>'MO Výkon'!S45+'MO Hodiny'!S45+'MO Vozidlo'!S45+'MA Fixní'!S45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'MO Výkon'!E46+'MO Hodiny'!E46+'MO Vozidlo'!E46+'MA Fixní'!E46</f>
        <v>0</v>
      </c>
      <c r="F46" s="90">
        <f>'MO Výkon'!F46+'MO Hodiny'!F46+'MO Vozidlo'!F46+'MA Fixní'!F46</f>
        <v>0</v>
      </c>
      <c r="G46" s="90">
        <f>'MO Výkon'!G46+'MO Hodiny'!G46+'MO Vozidlo'!G46+'MA Fixní'!G46</f>
        <v>0</v>
      </c>
      <c r="H46" s="90">
        <f>'MO Výkon'!H46+'MO Hodiny'!H46+'MO Vozidlo'!H46+'MA Fixní'!H46</f>
        <v>0</v>
      </c>
      <c r="I46" s="90">
        <f>'MO Výkon'!I46+'MO Hodiny'!I46+'MO Vozidlo'!I46+'MA Fixní'!I46</f>
        <v>0</v>
      </c>
      <c r="J46" s="90">
        <f>'MO Výkon'!J46+'MO Hodiny'!J46+'MO Vozidlo'!J46+'MA Fixní'!J46</f>
        <v>0</v>
      </c>
      <c r="K46" s="90">
        <f>'MO Výkon'!K46+'MO Hodiny'!K46+'MO Vozidlo'!K46+'MA Fixní'!K46</f>
        <v>0</v>
      </c>
      <c r="L46" s="90">
        <f>'MO Výkon'!L46+'MO Hodiny'!L46+'MO Vozidlo'!L46+'MA Fixní'!L46</f>
        <v>0</v>
      </c>
      <c r="M46" s="90">
        <f>'MO Výkon'!M46+'MO Hodiny'!M46+'MO Vozidlo'!M46+'MA Fixní'!M46</f>
        <v>0</v>
      </c>
      <c r="N46" s="90">
        <f>'MO Výkon'!N46+'MO Hodiny'!N46+'MO Vozidlo'!N46+'MA Fixní'!N46</f>
        <v>0</v>
      </c>
      <c r="O46" s="90">
        <f>'MO Výkon'!O46+'MO Hodiny'!O46+'MO Vozidlo'!O46+'MA Fixní'!O46</f>
        <v>0</v>
      </c>
      <c r="P46" s="90">
        <f>'MO Výkon'!P46+'MO Hodiny'!P46+'MO Vozidlo'!P46+'MA Fixní'!P46</f>
        <v>0</v>
      </c>
      <c r="Q46" s="90">
        <f>'MO Výkon'!Q46+'MO Hodiny'!Q46+'MO Vozidlo'!Q46+'MA Fixní'!Q46</f>
        <v>0</v>
      </c>
      <c r="R46" s="90">
        <f>'MO Výkon'!R46+'MO Hodiny'!R46+'MO Vozidlo'!R46+'MA Fixní'!R46</f>
        <v>0</v>
      </c>
      <c r="S46" s="93">
        <f>'MO Výkon'!S46+'MO Hodiny'!S46+'MO Vozidlo'!S46+'MA Fixní'!S46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'MO Výkon'!E47+'MO Hodiny'!E47+'MO Vozidlo'!E47+'MA Fixní'!E47</f>
        <v>0</v>
      </c>
      <c r="F47" s="90">
        <f>'MO Výkon'!F47+'MO Hodiny'!F47+'MO Vozidlo'!F47+'MA Fixní'!F47</f>
        <v>0</v>
      </c>
      <c r="G47" s="90">
        <f>'MO Výkon'!G47+'MO Hodiny'!G47+'MO Vozidlo'!G47+'MA Fixní'!G47</f>
        <v>0</v>
      </c>
      <c r="H47" s="90">
        <f>'MO Výkon'!H47+'MO Hodiny'!H47+'MO Vozidlo'!H47+'MA Fixní'!H47</f>
        <v>0</v>
      </c>
      <c r="I47" s="90">
        <f>'MO Výkon'!I47+'MO Hodiny'!I47+'MO Vozidlo'!I47+'MA Fixní'!I47</f>
        <v>0</v>
      </c>
      <c r="J47" s="90">
        <f>'MO Výkon'!J47+'MO Hodiny'!J47+'MO Vozidlo'!J47+'MA Fixní'!J47</f>
        <v>0</v>
      </c>
      <c r="K47" s="90">
        <f>'MO Výkon'!K47+'MO Hodiny'!K47+'MO Vozidlo'!K47+'MA Fixní'!K47</f>
        <v>0</v>
      </c>
      <c r="L47" s="90">
        <f>'MO Výkon'!L47+'MO Hodiny'!L47+'MO Vozidlo'!L47+'MA Fixní'!L47</f>
        <v>0</v>
      </c>
      <c r="M47" s="90">
        <f>'MO Výkon'!M47+'MO Hodiny'!M47+'MO Vozidlo'!M47+'MA Fixní'!M47</f>
        <v>0</v>
      </c>
      <c r="N47" s="90">
        <f>'MO Výkon'!N47+'MO Hodiny'!N47+'MO Vozidlo'!N47+'MA Fixní'!N47</f>
        <v>0</v>
      </c>
      <c r="O47" s="90">
        <f>'MO Výkon'!O47+'MO Hodiny'!O47+'MO Vozidlo'!O47+'MA Fixní'!O47</f>
        <v>0</v>
      </c>
      <c r="P47" s="90">
        <f>'MO Výkon'!P47+'MO Hodiny'!P47+'MO Vozidlo'!P47+'MA Fixní'!P47</f>
        <v>0</v>
      </c>
      <c r="Q47" s="90">
        <f>'MO Výkon'!Q47+'MO Hodiny'!Q47+'MO Vozidlo'!Q47+'MA Fixní'!Q47</f>
        <v>0</v>
      </c>
      <c r="R47" s="90">
        <f>'MO Výkon'!R47+'MO Hodiny'!R47+'MO Vozidlo'!R47+'MA Fixní'!R47</f>
        <v>0</v>
      </c>
      <c r="S47" s="93">
        <f>'MO Výkon'!S47+'MO Hodiny'!S47+'MO Vozidlo'!S47+'MA Fixní'!S47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'MO Výkon'!E48+'MO Hodiny'!E48+'MO Vozidlo'!E48+'MA Fixní'!E48</f>
        <v>0</v>
      </c>
      <c r="F48" s="90">
        <f>'MO Výkon'!F48+'MO Hodiny'!F48+'MO Vozidlo'!F48+'MA Fixní'!F48</f>
        <v>0</v>
      </c>
      <c r="G48" s="90">
        <f>'MO Výkon'!G48+'MO Hodiny'!G48+'MO Vozidlo'!G48+'MA Fixní'!G48</f>
        <v>0</v>
      </c>
      <c r="H48" s="90">
        <f>'MO Výkon'!H48+'MO Hodiny'!H48+'MO Vozidlo'!H48+'MA Fixní'!H48</f>
        <v>0</v>
      </c>
      <c r="I48" s="90">
        <f>'MO Výkon'!I48+'MO Hodiny'!I48+'MO Vozidlo'!I48+'MA Fixní'!I48</f>
        <v>0</v>
      </c>
      <c r="J48" s="90">
        <f>'MO Výkon'!J48+'MO Hodiny'!J48+'MO Vozidlo'!J48+'MA Fixní'!J48</f>
        <v>0</v>
      </c>
      <c r="K48" s="90">
        <f>'MO Výkon'!K48+'MO Hodiny'!K48+'MO Vozidlo'!K48+'MA Fixní'!K48</f>
        <v>0</v>
      </c>
      <c r="L48" s="90">
        <f>'MO Výkon'!L48+'MO Hodiny'!L48+'MO Vozidlo'!L48+'MA Fixní'!L48</f>
        <v>0</v>
      </c>
      <c r="M48" s="90">
        <f>'MO Výkon'!M48+'MO Hodiny'!M48+'MO Vozidlo'!M48+'MA Fixní'!M48</f>
        <v>0</v>
      </c>
      <c r="N48" s="90">
        <f>'MO Výkon'!N48+'MO Hodiny'!N48+'MO Vozidlo'!N48+'MA Fixní'!N48</f>
        <v>0</v>
      </c>
      <c r="O48" s="90">
        <f>'MO Výkon'!O48+'MO Hodiny'!O48+'MO Vozidlo'!O48+'MA Fixní'!O48</f>
        <v>0</v>
      </c>
      <c r="P48" s="90">
        <f>'MO Výkon'!P48+'MO Hodiny'!P48+'MO Vozidlo'!P48+'MA Fixní'!P48</f>
        <v>0</v>
      </c>
      <c r="Q48" s="90">
        <f>'MO Výkon'!Q48+'MO Hodiny'!Q48+'MO Vozidlo'!Q48+'MA Fixní'!Q48</f>
        <v>0</v>
      </c>
      <c r="R48" s="90">
        <f>'MO Výkon'!R48+'MO Hodiny'!R48+'MO Vozidlo'!R48+'MA Fixní'!R48</f>
        <v>0</v>
      </c>
      <c r="S48" s="93">
        <f>'MO Výkon'!S48+'MO Hodiny'!S48+'MO Vozidlo'!S48+'MA Fixní'!S48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'MO Výkon'!E49+'MO Hodiny'!E49+'MO Vozidlo'!E49+'MA Fixní'!E49</f>
        <v>0</v>
      </c>
      <c r="F49" s="90">
        <f>'MO Výkon'!F49+'MO Hodiny'!F49+'MO Vozidlo'!F49+'MA Fixní'!F49</f>
        <v>0</v>
      </c>
      <c r="G49" s="90">
        <f>'MO Výkon'!G49+'MO Hodiny'!G49+'MO Vozidlo'!G49+'MA Fixní'!G49</f>
        <v>0</v>
      </c>
      <c r="H49" s="90">
        <f>'MO Výkon'!H49+'MO Hodiny'!H49+'MO Vozidlo'!H49+'MA Fixní'!H49</f>
        <v>0</v>
      </c>
      <c r="I49" s="90">
        <f>'MO Výkon'!I49+'MO Hodiny'!I49+'MO Vozidlo'!I49+'MA Fixní'!I49</f>
        <v>0</v>
      </c>
      <c r="J49" s="90">
        <f>'MO Výkon'!J49+'MO Hodiny'!J49+'MO Vozidlo'!J49+'MA Fixní'!J49</f>
        <v>0</v>
      </c>
      <c r="K49" s="90">
        <f>'MO Výkon'!K49+'MO Hodiny'!K49+'MO Vozidlo'!K49+'MA Fixní'!K49</f>
        <v>0</v>
      </c>
      <c r="L49" s="90">
        <f>'MO Výkon'!L49+'MO Hodiny'!L49+'MO Vozidlo'!L49+'MA Fixní'!L49</f>
        <v>0</v>
      </c>
      <c r="M49" s="90">
        <f>'MO Výkon'!M49+'MO Hodiny'!M49+'MO Vozidlo'!M49+'MA Fixní'!M49</f>
        <v>0</v>
      </c>
      <c r="N49" s="90">
        <f>'MO Výkon'!N49+'MO Hodiny'!N49+'MO Vozidlo'!N49+'MA Fixní'!N49</f>
        <v>0</v>
      </c>
      <c r="O49" s="90">
        <f>'MO Výkon'!O49+'MO Hodiny'!O49+'MO Vozidlo'!O49+'MA Fixní'!O49</f>
        <v>0</v>
      </c>
      <c r="P49" s="90">
        <f>'MO Výkon'!P49+'MO Hodiny'!P49+'MO Vozidlo'!P49+'MA Fixní'!P49</f>
        <v>0</v>
      </c>
      <c r="Q49" s="90">
        <f>'MO Výkon'!Q49+'MO Hodiny'!Q49+'MO Vozidlo'!Q49+'MA Fixní'!Q49</f>
        <v>0</v>
      </c>
      <c r="R49" s="90">
        <f>'MO Výkon'!R49+'MO Hodiny'!R49+'MO Vozidlo'!R49+'MA Fixní'!R49</f>
        <v>0</v>
      </c>
      <c r="S49" s="93">
        <f>'MO Výkon'!S49+'MO Hodiny'!S49+'MO Vozidlo'!S49+'MA Fixní'!S49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'MO Výkon'!E50+'MO Hodiny'!E50+'MO Vozidlo'!E50+'MA Fixní'!E50</f>
        <v>0</v>
      </c>
      <c r="F50" s="90">
        <f>'MO Výkon'!F50+'MO Hodiny'!F50+'MO Vozidlo'!F50+'MA Fixní'!F50</f>
        <v>0</v>
      </c>
      <c r="G50" s="90">
        <f>'MO Výkon'!G50+'MO Hodiny'!G50+'MO Vozidlo'!G50+'MA Fixní'!G50</f>
        <v>0</v>
      </c>
      <c r="H50" s="90">
        <f>'MO Výkon'!H50+'MO Hodiny'!H50+'MO Vozidlo'!H50+'MA Fixní'!H50</f>
        <v>0</v>
      </c>
      <c r="I50" s="90">
        <f>'MO Výkon'!I50+'MO Hodiny'!I50+'MO Vozidlo'!I50+'MA Fixní'!I50</f>
        <v>0</v>
      </c>
      <c r="J50" s="90">
        <f>'MO Výkon'!J50+'MO Hodiny'!J50+'MO Vozidlo'!J50+'MA Fixní'!J50</f>
        <v>0</v>
      </c>
      <c r="K50" s="90">
        <f>'MO Výkon'!K50+'MO Hodiny'!K50+'MO Vozidlo'!K50+'MA Fixní'!K50</f>
        <v>0</v>
      </c>
      <c r="L50" s="90">
        <f>'MO Výkon'!L50+'MO Hodiny'!L50+'MO Vozidlo'!L50+'MA Fixní'!L50</f>
        <v>0</v>
      </c>
      <c r="M50" s="90">
        <f>'MO Výkon'!M50+'MO Hodiny'!M50+'MO Vozidlo'!M50+'MA Fixní'!M50</f>
        <v>0</v>
      </c>
      <c r="N50" s="90">
        <f>'MO Výkon'!N50+'MO Hodiny'!N50+'MO Vozidlo'!N50+'MA Fixní'!N50</f>
        <v>0</v>
      </c>
      <c r="O50" s="90">
        <f>'MO Výkon'!O50+'MO Hodiny'!O50+'MO Vozidlo'!O50+'MA Fixní'!O50</f>
        <v>0</v>
      </c>
      <c r="P50" s="90">
        <f>'MO Výkon'!P50+'MO Hodiny'!P50+'MO Vozidlo'!P50+'MA Fixní'!P50</f>
        <v>0</v>
      </c>
      <c r="Q50" s="90">
        <f>'MO Výkon'!Q50+'MO Hodiny'!Q50+'MO Vozidlo'!Q50+'MA Fixní'!Q50</f>
        <v>0</v>
      </c>
      <c r="R50" s="90">
        <f>'MO Výkon'!R50+'MO Hodiny'!R50+'MO Vozidlo'!R50+'MA Fixní'!R50</f>
        <v>0</v>
      </c>
      <c r="S50" s="93">
        <f>'MO Výkon'!S50+'MO Hodiny'!S50+'MO Vozidlo'!S50+'MA Fixní'!S50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'MO Výkon'!E51+'MO Hodiny'!E51+'MO Vozidlo'!E51+'MA Fixní'!E51</f>
        <v>0</v>
      </c>
      <c r="F51" s="90">
        <f>'MO Výkon'!F51+'MO Hodiny'!F51+'MO Vozidlo'!F51+'MA Fixní'!F51</f>
        <v>0</v>
      </c>
      <c r="G51" s="90">
        <f>'MO Výkon'!G51+'MO Hodiny'!G51+'MO Vozidlo'!G51+'MA Fixní'!G51</f>
        <v>0</v>
      </c>
      <c r="H51" s="90">
        <f>'MO Výkon'!H51+'MO Hodiny'!H51+'MO Vozidlo'!H51+'MA Fixní'!H51</f>
        <v>0</v>
      </c>
      <c r="I51" s="90">
        <f>'MO Výkon'!I51+'MO Hodiny'!I51+'MO Vozidlo'!I51+'MA Fixní'!I51</f>
        <v>0</v>
      </c>
      <c r="J51" s="90">
        <f>'MO Výkon'!J51+'MO Hodiny'!J51+'MO Vozidlo'!J51+'MA Fixní'!J51</f>
        <v>0</v>
      </c>
      <c r="K51" s="90">
        <f>'MO Výkon'!K51+'MO Hodiny'!K51+'MO Vozidlo'!K51+'MA Fixní'!K51</f>
        <v>0</v>
      </c>
      <c r="L51" s="90">
        <f>'MO Výkon'!L51+'MO Hodiny'!L51+'MO Vozidlo'!L51+'MA Fixní'!L51</f>
        <v>0</v>
      </c>
      <c r="M51" s="90">
        <f>'MO Výkon'!M51+'MO Hodiny'!M51+'MO Vozidlo'!M51+'MA Fixní'!M51</f>
        <v>0</v>
      </c>
      <c r="N51" s="90">
        <f>'MO Výkon'!N51+'MO Hodiny'!N51+'MO Vozidlo'!N51+'MA Fixní'!N51</f>
        <v>0</v>
      </c>
      <c r="O51" s="90">
        <f>'MO Výkon'!O51+'MO Hodiny'!O51+'MO Vozidlo'!O51+'MA Fixní'!O51</f>
        <v>0</v>
      </c>
      <c r="P51" s="90">
        <f>'MO Výkon'!P51+'MO Hodiny'!P51+'MO Vozidlo'!P51+'MA Fixní'!P51</f>
        <v>0</v>
      </c>
      <c r="Q51" s="90">
        <f>'MO Výkon'!Q51+'MO Hodiny'!Q51+'MO Vozidlo'!Q51+'MA Fixní'!Q51</f>
        <v>0</v>
      </c>
      <c r="R51" s="90">
        <f>'MO Výkon'!R51+'MO Hodiny'!R51+'MO Vozidlo'!R51+'MA Fixní'!R51</f>
        <v>0</v>
      </c>
      <c r="S51" s="93">
        <f>'MO Výkon'!S51+'MO Hodiny'!S51+'MO Vozidlo'!S51+'MA Fixní'!S51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'MO Výkon'!E52+'MO Hodiny'!E52+'MO Vozidlo'!E52+'MA Fixní'!E52</f>
        <v>0</v>
      </c>
      <c r="F52" s="90">
        <f>'MO Výkon'!F52+'MO Hodiny'!F52+'MO Vozidlo'!F52+'MA Fixní'!F52</f>
        <v>0</v>
      </c>
      <c r="G52" s="90">
        <f>'MO Výkon'!G52+'MO Hodiny'!G52+'MO Vozidlo'!G52+'MA Fixní'!G52</f>
        <v>0</v>
      </c>
      <c r="H52" s="90">
        <f>'MO Výkon'!H52+'MO Hodiny'!H52+'MO Vozidlo'!H52+'MA Fixní'!H52</f>
        <v>0</v>
      </c>
      <c r="I52" s="90">
        <f>'MO Výkon'!I52+'MO Hodiny'!I52+'MO Vozidlo'!I52+'MA Fixní'!I52</f>
        <v>0</v>
      </c>
      <c r="J52" s="90">
        <f>'MO Výkon'!J52+'MO Hodiny'!J52+'MO Vozidlo'!J52+'MA Fixní'!J52</f>
        <v>0</v>
      </c>
      <c r="K52" s="90">
        <f>'MO Výkon'!K52+'MO Hodiny'!K52+'MO Vozidlo'!K52+'MA Fixní'!K52</f>
        <v>0</v>
      </c>
      <c r="L52" s="90">
        <f>'MO Výkon'!L52+'MO Hodiny'!L52+'MO Vozidlo'!L52+'MA Fixní'!L52</f>
        <v>0</v>
      </c>
      <c r="M52" s="90">
        <f>'MO Výkon'!M52+'MO Hodiny'!M52+'MO Vozidlo'!M52+'MA Fixní'!M52</f>
        <v>0</v>
      </c>
      <c r="N52" s="90">
        <f>'MO Výkon'!N52+'MO Hodiny'!N52+'MO Vozidlo'!N52+'MA Fixní'!N52</f>
        <v>0</v>
      </c>
      <c r="O52" s="90">
        <f>'MO Výkon'!O52+'MO Hodiny'!O52+'MO Vozidlo'!O52+'MA Fixní'!O52</f>
        <v>0</v>
      </c>
      <c r="P52" s="90">
        <f>'MO Výkon'!P52+'MO Hodiny'!P52+'MO Vozidlo'!P52+'MA Fixní'!P52</f>
        <v>0</v>
      </c>
      <c r="Q52" s="90">
        <f>'MO Výkon'!Q52+'MO Hodiny'!Q52+'MO Vozidlo'!Q52+'MA Fixní'!Q52</f>
        <v>0</v>
      </c>
      <c r="R52" s="90">
        <f>'MO Výkon'!R52+'MO Hodiny'!R52+'MO Vozidlo'!R52+'MA Fixní'!R52</f>
        <v>0</v>
      </c>
      <c r="S52" s="93">
        <f>'MO Výkon'!S52+'MO Hodiny'!S52+'MO Vozidlo'!S52+'MA Fixní'!S52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'MO Výkon'!E53+'MO Hodiny'!E53+'MO Vozidlo'!E53+'MA Fixní'!E53</f>
        <v>0</v>
      </c>
      <c r="F53" s="90">
        <f>'MO Výkon'!F53+'MO Hodiny'!F53+'MO Vozidlo'!F53+'MA Fixní'!F53</f>
        <v>0</v>
      </c>
      <c r="G53" s="90">
        <f>'MO Výkon'!G53+'MO Hodiny'!G53+'MO Vozidlo'!G53+'MA Fixní'!G53</f>
        <v>0</v>
      </c>
      <c r="H53" s="90">
        <f>'MO Výkon'!H53+'MO Hodiny'!H53+'MO Vozidlo'!H53+'MA Fixní'!H53</f>
        <v>0</v>
      </c>
      <c r="I53" s="90">
        <f>'MO Výkon'!I53+'MO Hodiny'!I53+'MO Vozidlo'!I53+'MA Fixní'!I53</f>
        <v>0</v>
      </c>
      <c r="J53" s="90">
        <f>'MO Výkon'!J53+'MO Hodiny'!J53+'MO Vozidlo'!J53+'MA Fixní'!J53</f>
        <v>0</v>
      </c>
      <c r="K53" s="90">
        <f>'MO Výkon'!K53+'MO Hodiny'!K53+'MO Vozidlo'!K53+'MA Fixní'!K53</f>
        <v>0</v>
      </c>
      <c r="L53" s="90">
        <f>'MO Výkon'!L53+'MO Hodiny'!L53+'MO Vozidlo'!L53+'MA Fixní'!L53</f>
        <v>0</v>
      </c>
      <c r="M53" s="90">
        <f>'MO Výkon'!M53+'MO Hodiny'!M53+'MO Vozidlo'!M53+'MA Fixní'!M53</f>
        <v>0</v>
      </c>
      <c r="N53" s="90">
        <f>'MO Výkon'!N53+'MO Hodiny'!N53+'MO Vozidlo'!N53+'MA Fixní'!N53</f>
        <v>0</v>
      </c>
      <c r="O53" s="90">
        <f>'MO Výkon'!O53+'MO Hodiny'!O53+'MO Vozidlo'!O53+'MA Fixní'!O53</f>
        <v>0</v>
      </c>
      <c r="P53" s="90">
        <f>'MO Výkon'!P53+'MO Hodiny'!P53+'MO Vozidlo'!P53+'MA Fixní'!P53</f>
        <v>0</v>
      </c>
      <c r="Q53" s="90">
        <f>'MO Výkon'!Q53+'MO Hodiny'!Q53+'MO Vozidlo'!Q53+'MA Fixní'!Q53</f>
        <v>0</v>
      </c>
      <c r="R53" s="90">
        <f>'MO Výkon'!R53+'MO Hodiny'!R53+'MO Vozidlo'!R53+'MA Fixní'!R53</f>
        <v>0</v>
      </c>
      <c r="S53" s="93">
        <f>'MO Výkon'!S53+'MO Hodiny'!S53+'MO Vozidlo'!S53+'MA Fixní'!S53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'MO Výkon'!E54+'MO Hodiny'!E54+'MO Vozidlo'!E54+'MA Fixní'!E54</f>
        <v>0</v>
      </c>
      <c r="F54" s="90">
        <f>'MO Výkon'!F54+'MO Hodiny'!F54+'MO Vozidlo'!F54+'MA Fixní'!F54</f>
        <v>0</v>
      </c>
      <c r="G54" s="90">
        <f>'MO Výkon'!G54+'MO Hodiny'!G54+'MO Vozidlo'!G54+'MA Fixní'!G54</f>
        <v>0</v>
      </c>
      <c r="H54" s="90">
        <f>'MO Výkon'!H54+'MO Hodiny'!H54+'MO Vozidlo'!H54+'MA Fixní'!H54</f>
        <v>0</v>
      </c>
      <c r="I54" s="90">
        <f>'MO Výkon'!I54+'MO Hodiny'!I54+'MO Vozidlo'!I54+'MA Fixní'!I54</f>
        <v>0</v>
      </c>
      <c r="J54" s="90">
        <f>'MO Výkon'!J54+'MO Hodiny'!J54+'MO Vozidlo'!J54+'MA Fixní'!J54</f>
        <v>0</v>
      </c>
      <c r="K54" s="90">
        <f>'MO Výkon'!K54+'MO Hodiny'!K54+'MO Vozidlo'!K54+'MA Fixní'!K54</f>
        <v>0</v>
      </c>
      <c r="L54" s="90">
        <f>'MO Výkon'!L54+'MO Hodiny'!L54+'MO Vozidlo'!L54+'MA Fixní'!L54</f>
        <v>0</v>
      </c>
      <c r="M54" s="90">
        <f>'MO Výkon'!M54+'MO Hodiny'!M54+'MO Vozidlo'!M54+'MA Fixní'!M54</f>
        <v>0</v>
      </c>
      <c r="N54" s="90">
        <f>'MO Výkon'!N54+'MO Hodiny'!N54+'MO Vozidlo'!N54+'MA Fixní'!N54</f>
        <v>0</v>
      </c>
      <c r="O54" s="90">
        <f>'MO Výkon'!O54+'MO Hodiny'!O54+'MO Vozidlo'!O54+'MA Fixní'!O54</f>
        <v>0</v>
      </c>
      <c r="P54" s="90">
        <f>'MO Výkon'!P54+'MO Hodiny'!P54+'MO Vozidlo'!P54+'MA Fixní'!P54</f>
        <v>0</v>
      </c>
      <c r="Q54" s="90">
        <f>'MO Výkon'!Q54+'MO Hodiny'!Q54+'MO Vozidlo'!Q54+'MA Fixní'!Q54</f>
        <v>0</v>
      </c>
      <c r="R54" s="90">
        <f>'MO Výkon'!R54+'MO Hodiny'!R54+'MO Vozidlo'!R54+'MA Fixní'!R54</f>
        <v>0</v>
      </c>
      <c r="S54" s="93">
        <f>'MO Výkon'!S54+'MO Hodiny'!S54+'MO Vozidlo'!S54+'MA Fixní'!S54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'MO Výkon'!E55+'MO Hodiny'!E55+'MO Vozidlo'!E55+'MA Fixní'!E55</f>
        <v>0</v>
      </c>
      <c r="F55" s="90">
        <f>'MO Výkon'!F55+'MO Hodiny'!F55+'MO Vozidlo'!F55+'MA Fixní'!F55</f>
        <v>0</v>
      </c>
      <c r="G55" s="90">
        <f>'MO Výkon'!G55+'MO Hodiny'!G55+'MO Vozidlo'!G55+'MA Fixní'!G55</f>
        <v>0</v>
      </c>
      <c r="H55" s="90">
        <f>'MO Výkon'!H55+'MO Hodiny'!H55+'MO Vozidlo'!H55+'MA Fixní'!H55</f>
        <v>0</v>
      </c>
      <c r="I55" s="90">
        <f>'MO Výkon'!I55+'MO Hodiny'!I55+'MO Vozidlo'!I55+'MA Fixní'!I55</f>
        <v>0</v>
      </c>
      <c r="J55" s="90">
        <f>'MO Výkon'!J55+'MO Hodiny'!J55+'MO Vozidlo'!J55+'MA Fixní'!J55</f>
        <v>0</v>
      </c>
      <c r="K55" s="90">
        <f>'MO Výkon'!K55+'MO Hodiny'!K55+'MO Vozidlo'!K55+'MA Fixní'!K55</f>
        <v>0</v>
      </c>
      <c r="L55" s="90">
        <f>'MO Výkon'!L55+'MO Hodiny'!L55+'MO Vozidlo'!L55+'MA Fixní'!L55</f>
        <v>0</v>
      </c>
      <c r="M55" s="90">
        <f>'MO Výkon'!M55+'MO Hodiny'!M55+'MO Vozidlo'!M55+'MA Fixní'!M55</f>
        <v>0</v>
      </c>
      <c r="N55" s="90">
        <f>'MO Výkon'!N55+'MO Hodiny'!N55+'MO Vozidlo'!N55+'MA Fixní'!N55</f>
        <v>0</v>
      </c>
      <c r="O55" s="90">
        <f>'MO Výkon'!O55+'MO Hodiny'!O55+'MO Vozidlo'!O55+'MA Fixní'!O55</f>
        <v>0</v>
      </c>
      <c r="P55" s="90">
        <f>'MO Výkon'!P55+'MO Hodiny'!P55+'MO Vozidlo'!P55+'MA Fixní'!P55</f>
        <v>0</v>
      </c>
      <c r="Q55" s="90">
        <f>'MO Výkon'!Q55+'MO Hodiny'!Q55+'MO Vozidlo'!Q55+'MA Fixní'!Q55</f>
        <v>0</v>
      </c>
      <c r="R55" s="90">
        <f>'MO Výkon'!R55+'MO Hodiny'!R55+'MO Vozidlo'!R55+'MA Fixní'!R55</f>
        <v>0</v>
      </c>
      <c r="S55" s="93">
        <f>'MO Výkon'!S55+'MO Hodiny'!S55+'MO Vozidlo'!S55+'MA Fixní'!S55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'MO Výkon'!E56+'MO Hodiny'!E56+'MO Vozidlo'!E56+'MA Fixní'!E56</f>
        <v>0</v>
      </c>
      <c r="F56" s="90">
        <f>'MO Výkon'!F56+'MO Hodiny'!F56+'MO Vozidlo'!F56+'MA Fixní'!F56</f>
        <v>0</v>
      </c>
      <c r="G56" s="90">
        <f>'MO Výkon'!G56+'MO Hodiny'!G56+'MO Vozidlo'!G56+'MA Fixní'!G56</f>
        <v>0</v>
      </c>
      <c r="H56" s="90">
        <f>'MO Výkon'!H56+'MO Hodiny'!H56+'MO Vozidlo'!H56+'MA Fixní'!H56</f>
        <v>0</v>
      </c>
      <c r="I56" s="90">
        <f>'MO Výkon'!I56+'MO Hodiny'!I56+'MO Vozidlo'!I56+'MA Fixní'!I56</f>
        <v>0</v>
      </c>
      <c r="J56" s="90">
        <f>'MO Výkon'!J56+'MO Hodiny'!J56+'MO Vozidlo'!J56+'MA Fixní'!J56</f>
        <v>0</v>
      </c>
      <c r="K56" s="90">
        <f>'MO Výkon'!K56+'MO Hodiny'!K56+'MO Vozidlo'!K56+'MA Fixní'!K56</f>
        <v>0</v>
      </c>
      <c r="L56" s="90">
        <f>'MO Výkon'!L56+'MO Hodiny'!L56+'MO Vozidlo'!L56+'MA Fixní'!L56</f>
        <v>0</v>
      </c>
      <c r="M56" s="90">
        <f>'MO Výkon'!M56+'MO Hodiny'!M56+'MO Vozidlo'!M56+'MA Fixní'!M56</f>
        <v>0</v>
      </c>
      <c r="N56" s="90">
        <f>'MO Výkon'!N56+'MO Hodiny'!N56+'MO Vozidlo'!N56+'MA Fixní'!N56</f>
        <v>0</v>
      </c>
      <c r="O56" s="90">
        <f>'MO Výkon'!O56+'MO Hodiny'!O56+'MO Vozidlo'!O56+'MA Fixní'!O56</f>
        <v>0</v>
      </c>
      <c r="P56" s="90">
        <f>'MO Výkon'!P56+'MO Hodiny'!P56+'MO Vozidlo'!P56+'MA Fixní'!P56</f>
        <v>0</v>
      </c>
      <c r="Q56" s="90">
        <f>'MO Výkon'!Q56+'MO Hodiny'!Q56+'MO Vozidlo'!Q56+'MA Fixní'!Q56</f>
        <v>0</v>
      </c>
      <c r="R56" s="90">
        <f>'MO Výkon'!R56+'MO Hodiny'!R56+'MO Vozidlo'!R56+'MA Fixní'!R56</f>
        <v>0</v>
      </c>
      <c r="S56" s="93">
        <f>'MO Výkon'!S56+'MO Hodiny'!S56+'MO Vozidlo'!S56+'MA Fixní'!S56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'MO Výkon'!E57+'MO Hodiny'!E57+'MO Vozidlo'!E57+'MA Fixní'!E57</f>
        <v>0</v>
      </c>
      <c r="F57" s="90">
        <f>'MO Výkon'!F57+'MO Hodiny'!F57+'MO Vozidlo'!F57+'MA Fixní'!F57</f>
        <v>0</v>
      </c>
      <c r="G57" s="90">
        <f>'MO Výkon'!G57+'MO Hodiny'!G57+'MO Vozidlo'!G57+'MA Fixní'!G57</f>
        <v>0</v>
      </c>
      <c r="H57" s="90">
        <f>'MO Výkon'!H57+'MO Hodiny'!H57+'MO Vozidlo'!H57+'MA Fixní'!H57</f>
        <v>0</v>
      </c>
      <c r="I57" s="90">
        <f>'MO Výkon'!I57+'MO Hodiny'!I57+'MO Vozidlo'!I57+'MA Fixní'!I57</f>
        <v>0</v>
      </c>
      <c r="J57" s="90">
        <f>'MO Výkon'!J57+'MO Hodiny'!J57+'MO Vozidlo'!J57+'MA Fixní'!J57</f>
        <v>0</v>
      </c>
      <c r="K57" s="90">
        <f>'MO Výkon'!K57+'MO Hodiny'!K57+'MO Vozidlo'!K57+'MA Fixní'!K57</f>
        <v>0</v>
      </c>
      <c r="L57" s="90">
        <f>'MO Výkon'!L57+'MO Hodiny'!L57+'MO Vozidlo'!L57+'MA Fixní'!L57</f>
        <v>0</v>
      </c>
      <c r="M57" s="90">
        <f>'MO Výkon'!M57+'MO Hodiny'!M57+'MO Vozidlo'!M57+'MA Fixní'!M57</f>
        <v>0</v>
      </c>
      <c r="N57" s="90">
        <f>'MO Výkon'!N57+'MO Hodiny'!N57+'MO Vozidlo'!N57+'MA Fixní'!N57</f>
        <v>0</v>
      </c>
      <c r="O57" s="90">
        <f>'MO Výkon'!O57+'MO Hodiny'!O57+'MO Vozidlo'!O57+'MA Fixní'!O57</f>
        <v>0</v>
      </c>
      <c r="P57" s="90">
        <f>'MO Výkon'!P57+'MO Hodiny'!P57+'MO Vozidlo'!P57+'MA Fixní'!P57</f>
        <v>0</v>
      </c>
      <c r="Q57" s="90">
        <f>'MO Výkon'!Q57+'MO Hodiny'!Q57+'MO Vozidlo'!Q57+'MA Fixní'!Q57</f>
        <v>0</v>
      </c>
      <c r="R57" s="90">
        <f>'MO Výkon'!R57+'MO Hodiny'!R57+'MO Vozidlo'!R57+'MA Fixní'!R57</f>
        <v>0</v>
      </c>
      <c r="S57" s="93">
        <f>'MO Výkon'!S57+'MO Hodiny'!S57+'MO Vozidlo'!S57+'MA Fixní'!S57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'MO Výkon'!E58+'MO Hodiny'!E58+'MO Vozidlo'!E58+'MA Fixní'!E58</f>
        <v>0</v>
      </c>
      <c r="F58" s="90">
        <f>'MO Výkon'!F58+'MO Hodiny'!F58+'MO Vozidlo'!F58+'MA Fixní'!F58</f>
        <v>0</v>
      </c>
      <c r="G58" s="90">
        <f>'MO Výkon'!G58+'MO Hodiny'!G58+'MO Vozidlo'!G58+'MA Fixní'!G58</f>
        <v>0</v>
      </c>
      <c r="H58" s="90">
        <f>'MO Výkon'!H58+'MO Hodiny'!H58+'MO Vozidlo'!H58+'MA Fixní'!H58</f>
        <v>0</v>
      </c>
      <c r="I58" s="90">
        <f>'MO Výkon'!I58+'MO Hodiny'!I58+'MO Vozidlo'!I58+'MA Fixní'!I58</f>
        <v>0</v>
      </c>
      <c r="J58" s="90">
        <f>'MO Výkon'!J58+'MO Hodiny'!J58+'MO Vozidlo'!J58+'MA Fixní'!J58</f>
        <v>0</v>
      </c>
      <c r="K58" s="90">
        <f>'MO Výkon'!K58+'MO Hodiny'!K58+'MO Vozidlo'!K58+'MA Fixní'!K58</f>
        <v>0</v>
      </c>
      <c r="L58" s="90">
        <f>'MO Výkon'!L58+'MO Hodiny'!L58+'MO Vozidlo'!L58+'MA Fixní'!L58</f>
        <v>0</v>
      </c>
      <c r="M58" s="90">
        <f>'MO Výkon'!M58+'MO Hodiny'!M58+'MO Vozidlo'!M58+'MA Fixní'!M58</f>
        <v>0</v>
      </c>
      <c r="N58" s="90">
        <f>'MO Výkon'!N58+'MO Hodiny'!N58+'MO Vozidlo'!N58+'MA Fixní'!N58</f>
        <v>0</v>
      </c>
      <c r="O58" s="90">
        <f>'MO Výkon'!O58+'MO Hodiny'!O58+'MO Vozidlo'!O58+'MA Fixní'!O58</f>
        <v>0</v>
      </c>
      <c r="P58" s="90">
        <f>'MO Výkon'!P58+'MO Hodiny'!P58+'MO Vozidlo'!P58+'MA Fixní'!P58</f>
        <v>0</v>
      </c>
      <c r="Q58" s="90">
        <f>'MO Výkon'!Q58+'MO Hodiny'!Q58+'MO Vozidlo'!Q58+'MA Fixní'!Q58</f>
        <v>0</v>
      </c>
      <c r="R58" s="90">
        <f>'MO Výkon'!R58+'MO Hodiny'!R58+'MO Vozidlo'!R58+'MA Fixní'!R58</f>
        <v>0</v>
      </c>
      <c r="S58" s="93">
        <f>'MO Výkon'!S58+'MO Hodiny'!S58+'MO Vozidlo'!S58+'MA Fixní'!S58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'MO Výkon'!E59+'MO Hodiny'!E59+'MO Vozidlo'!E59+'MA Fixní'!E59</f>
        <v>0</v>
      </c>
      <c r="F59" s="90">
        <f>'MO Výkon'!F59+'MO Hodiny'!F59+'MO Vozidlo'!F59+'MA Fixní'!F59</f>
        <v>0</v>
      </c>
      <c r="G59" s="90">
        <f>'MO Výkon'!G59+'MO Hodiny'!G59+'MO Vozidlo'!G59+'MA Fixní'!G59</f>
        <v>0</v>
      </c>
      <c r="H59" s="90">
        <f>'MO Výkon'!H59+'MO Hodiny'!H59+'MO Vozidlo'!H59+'MA Fixní'!H59</f>
        <v>0</v>
      </c>
      <c r="I59" s="90">
        <f>'MO Výkon'!I59+'MO Hodiny'!I59+'MO Vozidlo'!I59+'MA Fixní'!I59</f>
        <v>0</v>
      </c>
      <c r="J59" s="90">
        <f>'MO Výkon'!J59+'MO Hodiny'!J59+'MO Vozidlo'!J59+'MA Fixní'!J59</f>
        <v>0</v>
      </c>
      <c r="K59" s="90">
        <f>'MO Výkon'!K59+'MO Hodiny'!K59+'MO Vozidlo'!K59+'MA Fixní'!K59</f>
        <v>0</v>
      </c>
      <c r="L59" s="90">
        <f>'MO Výkon'!L59+'MO Hodiny'!L59+'MO Vozidlo'!L59+'MA Fixní'!L59</f>
        <v>0</v>
      </c>
      <c r="M59" s="90">
        <f>'MO Výkon'!M59+'MO Hodiny'!M59+'MO Vozidlo'!M59+'MA Fixní'!M59</f>
        <v>0</v>
      </c>
      <c r="N59" s="90">
        <f>'MO Výkon'!N59+'MO Hodiny'!N59+'MO Vozidlo'!N59+'MA Fixní'!N59</f>
        <v>0</v>
      </c>
      <c r="O59" s="90">
        <f>'MO Výkon'!O59+'MO Hodiny'!O59+'MO Vozidlo'!O59+'MA Fixní'!O59</f>
        <v>0</v>
      </c>
      <c r="P59" s="90">
        <f>'MO Výkon'!P59+'MO Hodiny'!P59+'MO Vozidlo'!P59+'MA Fixní'!P59</f>
        <v>0</v>
      </c>
      <c r="Q59" s="90">
        <f>'MO Výkon'!Q59+'MO Hodiny'!Q59+'MO Vozidlo'!Q59+'MA Fixní'!Q59</f>
        <v>0</v>
      </c>
      <c r="R59" s="90">
        <f>'MO Výkon'!R59+'MO Hodiny'!R59+'MO Vozidlo'!R59+'MA Fixní'!R59</f>
        <v>0</v>
      </c>
      <c r="S59" s="93">
        <f>'MO Výkon'!S59+'MO Hodiny'!S59+'MO Vozidlo'!S59+'MA Fixní'!S59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'MO Výkon'!E60+'MO Hodiny'!E60+'MO Vozidlo'!E60+'MA Fixní'!E60</f>
        <v>0</v>
      </c>
      <c r="F60" s="90">
        <f>'MO Výkon'!F60+'MO Hodiny'!F60+'MO Vozidlo'!F60+'MA Fixní'!F60</f>
        <v>0</v>
      </c>
      <c r="G60" s="90">
        <f>'MO Výkon'!G60+'MO Hodiny'!G60+'MO Vozidlo'!G60+'MA Fixní'!G60</f>
        <v>0</v>
      </c>
      <c r="H60" s="90">
        <f>'MO Výkon'!H60+'MO Hodiny'!H60+'MO Vozidlo'!H60+'MA Fixní'!H60</f>
        <v>0</v>
      </c>
      <c r="I60" s="90">
        <f>'MO Výkon'!I60+'MO Hodiny'!I60+'MO Vozidlo'!I60+'MA Fixní'!I60</f>
        <v>0</v>
      </c>
      <c r="J60" s="90">
        <f>'MO Výkon'!J60+'MO Hodiny'!J60+'MO Vozidlo'!J60+'MA Fixní'!J60</f>
        <v>0</v>
      </c>
      <c r="K60" s="90">
        <f>'MO Výkon'!K60+'MO Hodiny'!K60+'MO Vozidlo'!K60+'MA Fixní'!K60</f>
        <v>0</v>
      </c>
      <c r="L60" s="90">
        <f>'MO Výkon'!L60+'MO Hodiny'!L60+'MO Vozidlo'!L60+'MA Fixní'!L60</f>
        <v>0</v>
      </c>
      <c r="M60" s="90">
        <f>'MO Výkon'!M60+'MO Hodiny'!M60+'MO Vozidlo'!M60+'MA Fixní'!M60</f>
        <v>0</v>
      </c>
      <c r="N60" s="90">
        <f>'MO Výkon'!N60+'MO Hodiny'!N60+'MO Vozidlo'!N60+'MA Fixní'!N60</f>
        <v>0</v>
      </c>
      <c r="O60" s="90">
        <f>'MO Výkon'!O60+'MO Hodiny'!O60+'MO Vozidlo'!O60+'MA Fixní'!O60</f>
        <v>0</v>
      </c>
      <c r="P60" s="90">
        <f>'MO Výkon'!P60+'MO Hodiny'!P60+'MO Vozidlo'!P60+'MA Fixní'!P60</f>
        <v>0</v>
      </c>
      <c r="Q60" s="90">
        <f>'MO Výkon'!Q60+'MO Hodiny'!Q60+'MO Vozidlo'!Q60+'MA Fixní'!Q60</f>
        <v>0</v>
      </c>
      <c r="R60" s="90">
        <f>'MO Výkon'!R60+'MO Hodiny'!R60+'MO Vozidlo'!R60+'MA Fixní'!R60</f>
        <v>0</v>
      </c>
      <c r="S60" s="93">
        <f>'MO Výkon'!S60+'MO Hodiny'!S60+'MO Vozidlo'!S60+'MA Fixní'!S60</f>
        <v>0</v>
      </c>
      <c r="T60" s="92">
        <f t="shared" si="29"/>
        <v>0</v>
      </c>
      <c r="U60" s="105">
        <f t="shared" si="30"/>
        <v>0</v>
      </c>
    </row>
    <row r="61" spans="1:21" s="1" customFormat="1" ht="15.75" thickBot="1" x14ac:dyDescent="0.3">
      <c r="A61" s="8">
        <v>23</v>
      </c>
      <c r="B61" s="9" t="s">
        <v>188</v>
      </c>
      <c r="C61" s="9"/>
      <c r="D61" s="59" t="s">
        <v>192</v>
      </c>
      <c r="E61" s="298">
        <f t="shared" ref="E61:S61" si="31">SUM(E36:E60)</f>
        <v>0</v>
      </c>
      <c r="F61" s="298">
        <f t="shared" si="31"/>
        <v>0</v>
      </c>
      <c r="G61" s="298">
        <f t="shared" si="31"/>
        <v>0</v>
      </c>
      <c r="H61" s="298">
        <f t="shared" si="31"/>
        <v>0</v>
      </c>
      <c r="I61" s="298">
        <f t="shared" si="31"/>
        <v>0</v>
      </c>
      <c r="J61" s="298">
        <f t="shared" si="31"/>
        <v>0</v>
      </c>
      <c r="K61" s="298">
        <f t="shared" si="31"/>
        <v>0</v>
      </c>
      <c r="L61" s="298">
        <f t="shared" si="31"/>
        <v>0</v>
      </c>
      <c r="M61" s="298">
        <f t="shared" si="31"/>
        <v>0</v>
      </c>
      <c r="N61" s="298">
        <f t="shared" si="31"/>
        <v>0</v>
      </c>
      <c r="O61" s="298">
        <f t="shared" si="31"/>
        <v>0</v>
      </c>
      <c r="P61" s="298">
        <f t="shared" si="31"/>
        <v>0</v>
      </c>
      <c r="Q61" s="298">
        <f t="shared" si="31"/>
        <v>0</v>
      </c>
      <c r="R61" s="298">
        <f t="shared" si="31"/>
        <v>0</v>
      </c>
      <c r="S61" s="298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'MO Výkon'!E62</f>
        <v>0</v>
      </c>
      <c r="F62" s="86">
        <f>'MO Výkon'!F62</f>
        <v>0</v>
      </c>
      <c r="G62" s="86">
        <f>'MO Výkon'!G62</f>
        <v>0</v>
      </c>
      <c r="H62" s="86">
        <f>'MO Výkon'!H62</f>
        <v>0</v>
      </c>
      <c r="I62" s="86">
        <f>'MO Výkon'!I62</f>
        <v>0</v>
      </c>
      <c r="J62" s="86">
        <f>'MO Výkon'!J62</f>
        <v>0</v>
      </c>
      <c r="K62" s="86">
        <f>'MO Výkon'!K62</f>
        <v>0</v>
      </c>
      <c r="L62" s="86">
        <f>'MO Výkon'!L62</f>
        <v>0</v>
      </c>
      <c r="M62" s="86">
        <f>'MO Výkon'!M62</f>
        <v>0</v>
      </c>
      <c r="N62" s="86">
        <f>'MO Výkon'!N62</f>
        <v>0</v>
      </c>
      <c r="O62" s="86">
        <f>'MO Výkon'!O62</f>
        <v>0</v>
      </c>
      <c r="P62" s="86">
        <f>'MO Výkon'!P62</f>
        <v>0</v>
      </c>
      <c r="Q62" s="86">
        <f>'MO Výkon'!Q62</f>
        <v>0</v>
      </c>
      <c r="R62" s="86">
        <f>'MO Výkon'!R62</f>
        <v>0</v>
      </c>
      <c r="S62" s="86">
        <f>'MO Výkon'!S62</f>
        <v>0</v>
      </c>
      <c r="T62" s="87">
        <f t="shared" si="29"/>
        <v>0</v>
      </c>
      <c r="U62" s="89">
        <f>AVERAGE(E62:S62)</f>
        <v>0</v>
      </c>
    </row>
    <row r="63" spans="1:21" s="1" customFormat="1" ht="15.75" thickBot="1" x14ac:dyDescent="0.3">
      <c r="A63" s="8">
        <v>27</v>
      </c>
      <c r="B63" s="9" t="s">
        <v>125</v>
      </c>
      <c r="C63" s="9"/>
      <c r="D63" s="59" t="s">
        <v>126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>
      <c r="B64" s="294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</row>
    <row r="65" spans="1:21" x14ac:dyDescent="0.25">
      <c r="A65" s="32" t="s">
        <v>187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'MO Výkon'!E67+'MO Hodiny'!E67+'MO Vozidlo'!E67+'MA Fixní'!E67</f>
        <v>0</v>
      </c>
      <c r="F67" s="83">
        <f>'MO Výkon'!F67+'MO Hodiny'!F67+'MO Vozidlo'!F67+'MA Fixní'!F67</f>
        <v>0</v>
      </c>
      <c r="G67" s="83">
        <f>'MO Výkon'!G67+'MO Hodiny'!G67+'MO Vozidlo'!G67+'MA Fixní'!G67</f>
        <v>0</v>
      </c>
      <c r="H67" s="83">
        <f>'MO Výkon'!H67+'MO Hodiny'!H67+'MO Vozidlo'!H67+'MA Fixní'!H67</f>
        <v>0</v>
      </c>
      <c r="I67" s="83">
        <f>'MO Výkon'!I67+'MO Hodiny'!I67+'MO Vozidlo'!I67+'MA Fixní'!I67</f>
        <v>0</v>
      </c>
      <c r="J67" s="83">
        <f>'MO Výkon'!J67+'MO Hodiny'!J67+'MO Vozidlo'!J67+'MA Fixní'!J67</f>
        <v>0</v>
      </c>
      <c r="K67" s="83">
        <f>'MO Výkon'!K67+'MO Hodiny'!K67+'MO Vozidlo'!K67+'MA Fixní'!K67</f>
        <v>0</v>
      </c>
      <c r="L67" s="83">
        <f>'MO Výkon'!L67+'MO Hodiny'!L67+'MO Vozidlo'!L67+'MA Fixní'!L67</f>
        <v>0</v>
      </c>
      <c r="M67" s="83">
        <f>'MO Výkon'!M67+'MO Hodiny'!M67+'MO Vozidlo'!M67+'MA Fixní'!M67</f>
        <v>0</v>
      </c>
      <c r="N67" s="83">
        <f>'MO Výkon'!N67+'MO Hodiny'!N67+'MO Vozidlo'!N67+'MA Fixní'!N67</f>
        <v>0</v>
      </c>
      <c r="O67" s="83">
        <f>'MO Výkon'!O67+'MO Hodiny'!O67+'MO Vozidlo'!O67+'MA Fixní'!O67</f>
        <v>0</v>
      </c>
      <c r="P67" s="83">
        <f>'MO Výkon'!P67+'MO Hodiny'!P67+'MO Vozidlo'!P67+'MA Fixní'!P67</f>
        <v>0</v>
      </c>
      <c r="Q67" s="83">
        <f>'MO Výkon'!Q67+'MO Hodiny'!Q67+'MO Vozidlo'!Q67+'MA Fixní'!Q67</f>
        <v>0</v>
      </c>
      <c r="R67" s="83">
        <f>'MO Výkon'!R67+'MO Hodiny'!R67+'MO Vozidlo'!R67+'MA Fixní'!R67</f>
        <v>0</v>
      </c>
      <c r="S67" s="91">
        <f>'MO Výkon'!S67+'MO Hodiny'!S67+'MO Vozidlo'!S67+'MA Fixní'!S67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'MO Výkon'!E68+'MO Hodiny'!E68+'MO Vozidlo'!E68+'MA Fixní'!E68</f>
        <v>0</v>
      </c>
      <c r="F68" s="90">
        <f>'MO Výkon'!F68+'MO Hodiny'!F68+'MO Vozidlo'!F68+'MA Fixní'!F68</f>
        <v>0</v>
      </c>
      <c r="G68" s="90">
        <f>'MO Výkon'!G68+'MO Hodiny'!G68+'MO Vozidlo'!G68+'MA Fixní'!G68</f>
        <v>0</v>
      </c>
      <c r="H68" s="90">
        <f>'MO Výkon'!H68+'MO Hodiny'!H68+'MO Vozidlo'!H68+'MA Fixní'!H68</f>
        <v>0</v>
      </c>
      <c r="I68" s="90">
        <f>'MO Výkon'!I68+'MO Hodiny'!I68+'MO Vozidlo'!I68+'MA Fixní'!I68</f>
        <v>0</v>
      </c>
      <c r="J68" s="90">
        <f>'MO Výkon'!J68+'MO Hodiny'!J68+'MO Vozidlo'!J68+'MA Fixní'!J68</f>
        <v>0</v>
      </c>
      <c r="K68" s="90">
        <f>'MO Výkon'!K68+'MO Hodiny'!K68+'MO Vozidlo'!K68+'MA Fixní'!K68</f>
        <v>0</v>
      </c>
      <c r="L68" s="90">
        <f>'MO Výkon'!L68+'MO Hodiny'!L68+'MO Vozidlo'!L68+'MA Fixní'!L68</f>
        <v>0</v>
      </c>
      <c r="M68" s="90">
        <f>'MO Výkon'!M68+'MO Hodiny'!M68+'MO Vozidlo'!M68+'MA Fixní'!M68</f>
        <v>0</v>
      </c>
      <c r="N68" s="90">
        <f>'MO Výkon'!N68+'MO Hodiny'!N68+'MO Vozidlo'!N68+'MA Fixní'!N68</f>
        <v>0</v>
      </c>
      <c r="O68" s="90">
        <f>'MO Výkon'!O68+'MO Hodiny'!O68+'MO Vozidlo'!O68+'MA Fixní'!O68</f>
        <v>0</v>
      </c>
      <c r="P68" s="90">
        <f>'MO Výkon'!P68+'MO Hodiny'!P68+'MO Vozidlo'!P68+'MA Fixní'!P68</f>
        <v>0</v>
      </c>
      <c r="Q68" s="90">
        <f>'MO Výkon'!Q68+'MO Hodiny'!Q68+'MO Vozidlo'!Q68+'MA Fixní'!Q68</f>
        <v>0</v>
      </c>
      <c r="R68" s="90">
        <f>'MO Výkon'!R68+'MO Hodiny'!R68+'MO Vozidlo'!R68+'MA Fixní'!R68</f>
        <v>0</v>
      </c>
      <c r="S68" s="93">
        <f>'MO Výkon'!S68+'MO Hodiny'!S68+'MO Vozidlo'!S68+'MA Fixní'!S68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'MO Výkon'!E69+'MO Hodiny'!E69+'MO Vozidlo'!E69+'MA Fixní'!E69</f>
        <v>0</v>
      </c>
      <c r="F69" s="90">
        <f>'MO Výkon'!F69+'MO Hodiny'!F69+'MO Vozidlo'!F69+'MA Fixní'!F69</f>
        <v>0</v>
      </c>
      <c r="G69" s="90">
        <f>'MO Výkon'!G69+'MO Hodiny'!G69+'MO Vozidlo'!G69+'MA Fixní'!G69</f>
        <v>0</v>
      </c>
      <c r="H69" s="90">
        <f>'MO Výkon'!H69+'MO Hodiny'!H69+'MO Vozidlo'!H69+'MA Fixní'!H69</f>
        <v>0</v>
      </c>
      <c r="I69" s="90">
        <f>'MO Výkon'!I69+'MO Hodiny'!I69+'MO Vozidlo'!I69+'MA Fixní'!I69</f>
        <v>0</v>
      </c>
      <c r="J69" s="90">
        <f>'MO Výkon'!J69+'MO Hodiny'!J69+'MO Vozidlo'!J69+'MA Fixní'!J69</f>
        <v>0</v>
      </c>
      <c r="K69" s="90">
        <f>'MO Výkon'!K69+'MO Hodiny'!K69+'MO Vozidlo'!K69+'MA Fixní'!K69</f>
        <v>0</v>
      </c>
      <c r="L69" s="90">
        <f>'MO Výkon'!L69+'MO Hodiny'!L69+'MO Vozidlo'!L69+'MA Fixní'!L69</f>
        <v>0</v>
      </c>
      <c r="M69" s="90">
        <f>'MO Výkon'!M69+'MO Hodiny'!M69+'MO Vozidlo'!M69+'MA Fixní'!M69</f>
        <v>0</v>
      </c>
      <c r="N69" s="90">
        <f>'MO Výkon'!N69+'MO Hodiny'!N69+'MO Vozidlo'!N69+'MA Fixní'!N69</f>
        <v>0</v>
      </c>
      <c r="O69" s="90">
        <f>'MO Výkon'!O69+'MO Hodiny'!O69+'MO Vozidlo'!O69+'MA Fixní'!O69</f>
        <v>0</v>
      </c>
      <c r="P69" s="90">
        <f>'MO Výkon'!P69+'MO Hodiny'!P69+'MO Vozidlo'!P69+'MA Fixní'!P69</f>
        <v>0</v>
      </c>
      <c r="Q69" s="90">
        <f>'MO Výkon'!Q69+'MO Hodiny'!Q69+'MO Vozidlo'!Q69+'MA Fixní'!Q69</f>
        <v>0</v>
      </c>
      <c r="R69" s="90">
        <f>'MO Výkon'!R69+'MO Hodiny'!R69+'MO Vozidlo'!R69+'MA Fixní'!R69</f>
        <v>0</v>
      </c>
      <c r="S69" s="93">
        <f>'MO Výkon'!S69+'MO Hodiny'!S69+'MO Vozidlo'!S69+'MA Fixní'!S69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'MO Výkon'!E70+'MO Hodiny'!E70+'MO Vozidlo'!E70+'MA Fixní'!E70</f>
        <v>0</v>
      </c>
      <c r="F70" s="90">
        <f>'MO Výkon'!F70+'MO Hodiny'!F70+'MO Vozidlo'!F70+'MA Fixní'!F70</f>
        <v>0</v>
      </c>
      <c r="G70" s="90">
        <f>'MO Výkon'!G70+'MO Hodiny'!G70+'MO Vozidlo'!G70+'MA Fixní'!G70</f>
        <v>0</v>
      </c>
      <c r="H70" s="90">
        <f>'MO Výkon'!H70+'MO Hodiny'!H70+'MO Vozidlo'!H70+'MA Fixní'!H70</f>
        <v>0</v>
      </c>
      <c r="I70" s="90">
        <f>'MO Výkon'!I70+'MO Hodiny'!I70+'MO Vozidlo'!I70+'MA Fixní'!I70</f>
        <v>0</v>
      </c>
      <c r="J70" s="90">
        <f>'MO Výkon'!J70+'MO Hodiny'!J70+'MO Vozidlo'!J70+'MA Fixní'!J70</f>
        <v>0</v>
      </c>
      <c r="K70" s="90">
        <f>'MO Výkon'!K70+'MO Hodiny'!K70+'MO Vozidlo'!K70+'MA Fixní'!K70</f>
        <v>0</v>
      </c>
      <c r="L70" s="90">
        <f>'MO Výkon'!L70+'MO Hodiny'!L70+'MO Vozidlo'!L70+'MA Fixní'!L70</f>
        <v>0</v>
      </c>
      <c r="M70" s="90">
        <f>'MO Výkon'!M70+'MO Hodiny'!M70+'MO Vozidlo'!M70+'MA Fixní'!M70</f>
        <v>0</v>
      </c>
      <c r="N70" s="90">
        <f>'MO Výkon'!N70+'MO Hodiny'!N70+'MO Vozidlo'!N70+'MA Fixní'!N70</f>
        <v>0</v>
      </c>
      <c r="O70" s="90">
        <f>'MO Výkon'!O70+'MO Hodiny'!O70+'MO Vozidlo'!O70+'MA Fixní'!O70</f>
        <v>0</v>
      </c>
      <c r="P70" s="90">
        <f>'MO Výkon'!P70+'MO Hodiny'!P70+'MO Vozidlo'!P70+'MA Fixní'!P70</f>
        <v>0</v>
      </c>
      <c r="Q70" s="90">
        <f>'MO Výkon'!Q70+'MO Hodiny'!Q70+'MO Vozidlo'!Q70+'MA Fixní'!Q70</f>
        <v>0</v>
      </c>
      <c r="R70" s="90">
        <f>'MO Výkon'!R70+'MO Hodiny'!R70+'MO Vozidlo'!R70+'MA Fixní'!R70</f>
        <v>0</v>
      </c>
      <c r="S70" s="93">
        <f>'MO Výkon'!S70+'MO Hodiny'!S70+'MO Vozidlo'!S70+'MA Fixní'!S70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'MO Výkon'!E71+'MO Hodiny'!E71+'MO Vozidlo'!E71+'MA Fixní'!E71</f>
        <v>0</v>
      </c>
      <c r="F71" s="90">
        <f>'MO Výkon'!F71+'MO Hodiny'!F71+'MO Vozidlo'!F71+'MA Fixní'!F71</f>
        <v>0</v>
      </c>
      <c r="G71" s="90">
        <f>'MO Výkon'!G71+'MO Hodiny'!G71+'MO Vozidlo'!G71+'MA Fixní'!G71</f>
        <v>0</v>
      </c>
      <c r="H71" s="90">
        <f>'MO Výkon'!H71+'MO Hodiny'!H71+'MO Vozidlo'!H71+'MA Fixní'!H71</f>
        <v>0</v>
      </c>
      <c r="I71" s="90">
        <f>'MO Výkon'!I71+'MO Hodiny'!I71+'MO Vozidlo'!I71+'MA Fixní'!I71</f>
        <v>0</v>
      </c>
      <c r="J71" s="90">
        <f>'MO Výkon'!J71+'MO Hodiny'!J71+'MO Vozidlo'!J71+'MA Fixní'!J71</f>
        <v>0</v>
      </c>
      <c r="K71" s="90">
        <f>'MO Výkon'!K71+'MO Hodiny'!K71+'MO Vozidlo'!K71+'MA Fixní'!K71</f>
        <v>0</v>
      </c>
      <c r="L71" s="90">
        <f>'MO Výkon'!L71+'MO Hodiny'!L71+'MO Vozidlo'!L71+'MA Fixní'!L71</f>
        <v>0</v>
      </c>
      <c r="M71" s="90">
        <f>'MO Výkon'!M71+'MO Hodiny'!M71+'MO Vozidlo'!M71+'MA Fixní'!M71</f>
        <v>0</v>
      </c>
      <c r="N71" s="90">
        <f>'MO Výkon'!N71+'MO Hodiny'!N71+'MO Vozidlo'!N71+'MA Fixní'!N71</f>
        <v>0</v>
      </c>
      <c r="O71" s="90">
        <f>'MO Výkon'!O71+'MO Hodiny'!O71+'MO Vozidlo'!O71+'MA Fixní'!O71</f>
        <v>0</v>
      </c>
      <c r="P71" s="90">
        <f>'MO Výkon'!P71+'MO Hodiny'!P71+'MO Vozidlo'!P71+'MA Fixní'!P71</f>
        <v>0</v>
      </c>
      <c r="Q71" s="90">
        <f>'MO Výkon'!Q71+'MO Hodiny'!Q71+'MO Vozidlo'!Q71+'MA Fixní'!Q71</f>
        <v>0</v>
      </c>
      <c r="R71" s="90">
        <f>'MO Výkon'!R71+'MO Hodiny'!R71+'MO Vozidlo'!R71+'MA Fixní'!R71</f>
        <v>0</v>
      </c>
      <c r="S71" s="93">
        <f>'MO Výkon'!S71+'MO Hodiny'!S71+'MO Vozidlo'!S71+'MA Fixní'!S71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'MO Výkon'!E72+'MO Hodiny'!E72+'MO Vozidlo'!E72+'MA Fixní'!E72</f>
        <v>0</v>
      </c>
      <c r="F72" s="90">
        <f>'MO Výkon'!F72+'MO Hodiny'!F72+'MO Vozidlo'!F72+'MA Fixní'!F72</f>
        <v>0</v>
      </c>
      <c r="G72" s="90">
        <f>'MO Výkon'!G72+'MO Hodiny'!G72+'MO Vozidlo'!G72+'MA Fixní'!G72</f>
        <v>0</v>
      </c>
      <c r="H72" s="90">
        <f>'MO Výkon'!H72+'MO Hodiny'!H72+'MO Vozidlo'!H72+'MA Fixní'!H72</f>
        <v>0</v>
      </c>
      <c r="I72" s="90">
        <f>'MO Výkon'!I72+'MO Hodiny'!I72+'MO Vozidlo'!I72+'MA Fixní'!I72</f>
        <v>0</v>
      </c>
      <c r="J72" s="90">
        <f>'MO Výkon'!J72+'MO Hodiny'!J72+'MO Vozidlo'!J72+'MA Fixní'!J72</f>
        <v>0</v>
      </c>
      <c r="K72" s="90">
        <f>'MO Výkon'!K72+'MO Hodiny'!K72+'MO Vozidlo'!K72+'MA Fixní'!K72</f>
        <v>0</v>
      </c>
      <c r="L72" s="90">
        <f>'MO Výkon'!L72+'MO Hodiny'!L72+'MO Vozidlo'!L72+'MA Fixní'!L72</f>
        <v>0</v>
      </c>
      <c r="M72" s="90">
        <f>'MO Výkon'!M72+'MO Hodiny'!M72+'MO Vozidlo'!M72+'MA Fixní'!M72</f>
        <v>0</v>
      </c>
      <c r="N72" s="90">
        <f>'MO Výkon'!N72+'MO Hodiny'!N72+'MO Vozidlo'!N72+'MA Fixní'!N72</f>
        <v>0</v>
      </c>
      <c r="O72" s="90">
        <f>'MO Výkon'!O72+'MO Hodiny'!O72+'MO Vozidlo'!O72+'MA Fixní'!O72</f>
        <v>0</v>
      </c>
      <c r="P72" s="90">
        <f>'MO Výkon'!P72+'MO Hodiny'!P72+'MO Vozidlo'!P72+'MA Fixní'!P72</f>
        <v>0</v>
      </c>
      <c r="Q72" s="90">
        <f>'MO Výkon'!Q72+'MO Hodiny'!Q72+'MO Vozidlo'!Q72+'MA Fixní'!Q72</f>
        <v>0</v>
      </c>
      <c r="R72" s="90">
        <f>'MO Výkon'!R72+'MO Hodiny'!R72+'MO Vozidlo'!R72+'MA Fixní'!R72</f>
        <v>0</v>
      </c>
      <c r="S72" s="93">
        <f>'MO Výkon'!S72+'MO Hodiny'!S72+'MO Vozidlo'!S72+'MA Fixní'!S72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'MO Výkon'!E73+'MO Hodiny'!E73+'MO Vozidlo'!E73+'MA Fixní'!E73</f>
        <v>0</v>
      </c>
      <c r="F73" s="90">
        <f>'MO Výkon'!F73+'MO Hodiny'!F73+'MO Vozidlo'!F73+'MA Fixní'!F73</f>
        <v>0</v>
      </c>
      <c r="G73" s="90">
        <f>'MO Výkon'!G73+'MO Hodiny'!G73+'MO Vozidlo'!G73+'MA Fixní'!G73</f>
        <v>0</v>
      </c>
      <c r="H73" s="90">
        <f>'MO Výkon'!H73+'MO Hodiny'!H73+'MO Vozidlo'!H73+'MA Fixní'!H73</f>
        <v>0</v>
      </c>
      <c r="I73" s="90">
        <f>'MO Výkon'!I73+'MO Hodiny'!I73+'MO Vozidlo'!I73+'MA Fixní'!I73</f>
        <v>0</v>
      </c>
      <c r="J73" s="90">
        <f>'MO Výkon'!J73+'MO Hodiny'!J73+'MO Vozidlo'!J73+'MA Fixní'!J73</f>
        <v>0</v>
      </c>
      <c r="K73" s="90">
        <f>'MO Výkon'!K73+'MO Hodiny'!K73+'MO Vozidlo'!K73+'MA Fixní'!K73</f>
        <v>0</v>
      </c>
      <c r="L73" s="90">
        <f>'MO Výkon'!L73+'MO Hodiny'!L73+'MO Vozidlo'!L73+'MA Fixní'!L73</f>
        <v>0</v>
      </c>
      <c r="M73" s="90">
        <f>'MO Výkon'!M73+'MO Hodiny'!M73+'MO Vozidlo'!M73+'MA Fixní'!M73</f>
        <v>0</v>
      </c>
      <c r="N73" s="90">
        <f>'MO Výkon'!N73+'MO Hodiny'!N73+'MO Vozidlo'!N73+'MA Fixní'!N73</f>
        <v>0</v>
      </c>
      <c r="O73" s="90">
        <f>'MO Výkon'!O73+'MO Hodiny'!O73+'MO Vozidlo'!O73+'MA Fixní'!O73</f>
        <v>0</v>
      </c>
      <c r="P73" s="90">
        <f>'MO Výkon'!P73+'MO Hodiny'!P73+'MO Vozidlo'!P73+'MA Fixní'!P73</f>
        <v>0</v>
      </c>
      <c r="Q73" s="90">
        <f>'MO Výkon'!Q73+'MO Hodiny'!Q73+'MO Vozidlo'!Q73+'MA Fixní'!Q73</f>
        <v>0</v>
      </c>
      <c r="R73" s="90">
        <f>'MO Výkon'!R73+'MO Hodiny'!R73+'MO Vozidlo'!R73+'MA Fixní'!R73</f>
        <v>0</v>
      </c>
      <c r="S73" s="93">
        <f>'MO Výkon'!S73+'MO Hodiny'!S73+'MO Vozidlo'!S73+'MA Fixní'!S73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'MO Výkon'!E74+'MO Hodiny'!E74+'MO Vozidlo'!E74+'MA Fixní'!E74</f>
        <v>0</v>
      </c>
      <c r="F74" s="90">
        <f>'MO Výkon'!F74+'MO Hodiny'!F74+'MO Vozidlo'!F74+'MA Fixní'!F74</f>
        <v>0</v>
      </c>
      <c r="G74" s="90">
        <f>'MO Výkon'!G74+'MO Hodiny'!G74+'MO Vozidlo'!G74+'MA Fixní'!G74</f>
        <v>0</v>
      </c>
      <c r="H74" s="90">
        <f>'MO Výkon'!H74+'MO Hodiny'!H74+'MO Vozidlo'!H74+'MA Fixní'!H74</f>
        <v>0</v>
      </c>
      <c r="I74" s="90">
        <f>'MO Výkon'!I74+'MO Hodiny'!I74+'MO Vozidlo'!I74+'MA Fixní'!I74</f>
        <v>0</v>
      </c>
      <c r="J74" s="90">
        <f>'MO Výkon'!J74+'MO Hodiny'!J74+'MO Vozidlo'!J74+'MA Fixní'!J74</f>
        <v>0</v>
      </c>
      <c r="K74" s="90">
        <f>'MO Výkon'!K74+'MO Hodiny'!K74+'MO Vozidlo'!K74+'MA Fixní'!K74</f>
        <v>0</v>
      </c>
      <c r="L74" s="90">
        <f>'MO Výkon'!L74+'MO Hodiny'!L74+'MO Vozidlo'!L74+'MA Fixní'!L74</f>
        <v>0</v>
      </c>
      <c r="M74" s="90">
        <f>'MO Výkon'!M74+'MO Hodiny'!M74+'MO Vozidlo'!M74+'MA Fixní'!M74</f>
        <v>0</v>
      </c>
      <c r="N74" s="90">
        <f>'MO Výkon'!N74+'MO Hodiny'!N74+'MO Vozidlo'!N74+'MA Fixní'!N74</f>
        <v>0</v>
      </c>
      <c r="O74" s="90">
        <f>'MO Výkon'!O74+'MO Hodiny'!O74+'MO Vozidlo'!O74+'MA Fixní'!O74</f>
        <v>0</v>
      </c>
      <c r="P74" s="90">
        <f>'MO Výkon'!P74+'MO Hodiny'!P74+'MO Vozidlo'!P74+'MA Fixní'!P74</f>
        <v>0</v>
      </c>
      <c r="Q74" s="90">
        <f>'MO Výkon'!Q74+'MO Hodiny'!Q74+'MO Vozidlo'!Q74+'MA Fixní'!Q74</f>
        <v>0</v>
      </c>
      <c r="R74" s="90">
        <f>'MO Výkon'!R74+'MO Hodiny'!R74+'MO Vozidlo'!R74+'MA Fixní'!R74</f>
        <v>0</v>
      </c>
      <c r="S74" s="93">
        <f>'MO Výkon'!S74+'MO Hodiny'!S74+'MO Vozidlo'!S74+'MA Fixní'!S74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'MO Výkon'!E75+'MO Hodiny'!E75+'MO Vozidlo'!E75+'MA Fixní'!E75</f>
        <v>0</v>
      </c>
      <c r="F75" s="90">
        <f>'MO Výkon'!F75+'MO Hodiny'!F75+'MO Vozidlo'!F75+'MA Fixní'!F75</f>
        <v>0</v>
      </c>
      <c r="G75" s="90">
        <f>'MO Výkon'!G75+'MO Hodiny'!G75+'MO Vozidlo'!G75+'MA Fixní'!G75</f>
        <v>0</v>
      </c>
      <c r="H75" s="90">
        <f>'MO Výkon'!H75+'MO Hodiny'!H75+'MO Vozidlo'!H75+'MA Fixní'!H75</f>
        <v>0</v>
      </c>
      <c r="I75" s="90">
        <f>'MO Výkon'!I75+'MO Hodiny'!I75+'MO Vozidlo'!I75+'MA Fixní'!I75</f>
        <v>0</v>
      </c>
      <c r="J75" s="90">
        <f>'MO Výkon'!J75+'MO Hodiny'!J75+'MO Vozidlo'!J75+'MA Fixní'!J75</f>
        <v>0</v>
      </c>
      <c r="K75" s="90">
        <f>'MO Výkon'!K75+'MO Hodiny'!K75+'MO Vozidlo'!K75+'MA Fixní'!K75</f>
        <v>0</v>
      </c>
      <c r="L75" s="90">
        <f>'MO Výkon'!L75+'MO Hodiny'!L75+'MO Vozidlo'!L75+'MA Fixní'!L75</f>
        <v>0</v>
      </c>
      <c r="M75" s="90">
        <f>'MO Výkon'!M75+'MO Hodiny'!M75+'MO Vozidlo'!M75+'MA Fixní'!M75</f>
        <v>0</v>
      </c>
      <c r="N75" s="90">
        <f>'MO Výkon'!N75+'MO Hodiny'!N75+'MO Vozidlo'!N75+'MA Fixní'!N75</f>
        <v>0</v>
      </c>
      <c r="O75" s="90">
        <f>'MO Výkon'!O75+'MO Hodiny'!O75+'MO Vozidlo'!O75+'MA Fixní'!O75</f>
        <v>0</v>
      </c>
      <c r="P75" s="90">
        <f>'MO Výkon'!P75+'MO Hodiny'!P75+'MO Vozidlo'!P75+'MA Fixní'!P75</f>
        <v>0</v>
      </c>
      <c r="Q75" s="90">
        <f>'MO Výkon'!Q75+'MO Hodiny'!Q75+'MO Vozidlo'!Q75+'MA Fixní'!Q75</f>
        <v>0</v>
      </c>
      <c r="R75" s="90">
        <f>'MO Výkon'!R75+'MO Hodiny'!R75+'MO Vozidlo'!R75+'MA Fixní'!R75</f>
        <v>0</v>
      </c>
      <c r="S75" s="93">
        <f>'MO Výkon'!S75+'MO Hodiny'!S75+'MO Vozidlo'!S75+'MA Fixní'!S75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'MO Výkon'!E76+'MO Hodiny'!E76+'MO Vozidlo'!E76+'MA Fixní'!E76</f>
        <v>0</v>
      </c>
      <c r="F76" s="90">
        <f>'MO Výkon'!F76+'MO Hodiny'!F76+'MO Vozidlo'!F76+'MA Fixní'!F76</f>
        <v>0</v>
      </c>
      <c r="G76" s="90">
        <f>'MO Výkon'!G76+'MO Hodiny'!G76+'MO Vozidlo'!G76+'MA Fixní'!G76</f>
        <v>0</v>
      </c>
      <c r="H76" s="90">
        <f>'MO Výkon'!H76+'MO Hodiny'!H76+'MO Vozidlo'!H76+'MA Fixní'!H76</f>
        <v>0</v>
      </c>
      <c r="I76" s="90">
        <f>'MO Výkon'!I76+'MO Hodiny'!I76+'MO Vozidlo'!I76+'MA Fixní'!I76</f>
        <v>0</v>
      </c>
      <c r="J76" s="90">
        <f>'MO Výkon'!J76+'MO Hodiny'!J76+'MO Vozidlo'!J76+'MA Fixní'!J76</f>
        <v>0</v>
      </c>
      <c r="K76" s="90">
        <f>'MO Výkon'!K76+'MO Hodiny'!K76+'MO Vozidlo'!K76+'MA Fixní'!K76</f>
        <v>0</v>
      </c>
      <c r="L76" s="90">
        <f>'MO Výkon'!L76+'MO Hodiny'!L76+'MO Vozidlo'!L76+'MA Fixní'!L76</f>
        <v>0</v>
      </c>
      <c r="M76" s="90">
        <f>'MO Výkon'!M76+'MO Hodiny'!M76+'MO Vozidlo'!M76+'MA Fixní'!M76</f>
        <v>0</v>
      </c>
      <c r="N76" s="90">
        <f>'MO Výkon'!N76+'MO Hodiny'!N76+'MO Vozidlo'!N76+'MA Fixní'!N76</f>
        <v>0</v>
      </c>
      <c r="O76" s="90">
        <f>'MO Výkon'!O76+'MO Hodiny'!O76+'MO Vozidlo'!O76+'MA Fixní'!O76</f>
        <v>0</v>
      </c>
      <c r="P76" s="90">
        <f>'MO Výkon'!P76+'MO Hodiny'!P76+'MO Vozidlo'!P76+'MA Fixní'!P76</f>
        <v>0</v>
      </c>
      <c r="Q76" s="90">
        <f>'MO Výkon'!Q76+'MO Hodiny'!Q76+'MO Vozidlo'!Q76+'MA Fixní'!Q76</f>
        <v>0</v>
      </c>
      <c r="R76" s="90">
        <f>'MO Výkon'!R76+'MO Hodiny'!R76+'MO Vozidlo'!R76+'MA Fixní'!R76</f>
        <v>0</v>
      </c>
      <c r="S76" s="93">
        <f>'MO Výkon'!S76+'MO Hodiny'!S76+'MO Vozidlo'!S76+'MA Fixní'!S76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'MO Výkon'!E77+'MO Hodiny'!E77+'MO Vozidlo'!E77+'MA Fixní'!E77</f>
        <v>0</v>
      </c>
      <c r="F77" s="90">
        <f>'MO Výkon'!F77+'MO Hodiny'!F77+'MO Vozidlo'!F77+'MA Fixní'!F77</f>
        <v>0</v>
      </c>
      <c r="G77" s="90">
        <f>'MO Výkon'!G77+'MO Hodiny'!G77+'MO Vozidlo'!G77+'MA Fixní'!G77</f>
        <v>0</v>
      </c>
      <c r="H77" s="90">
        <f>'MO Výkon'!H77+'MO Hodiny'!H77+'MO Vozidlo'!H77+'MA Fixní'!H77</f>
        <v>0</v>
      </c>
      <c r="I77" s="90">
        <f>'MO Výkon'!I77+'MO Hodiny'!I77+'MO Vozidlo'!I77+'MA Fixní'!I77</f>
        <v>0</v>
      </c>
      <c r="J77" s="90">
        <f>'MO Výkon'!J77+'MO Hodiny'!J77+'MO Vozidlo'!J77+'MA Fixní'!J77</f>
        <v>0</v>
      </c>
      <c r="K77" s="90">
        <f>'MO Výkon'!K77+'MO Hodiny'!K77+'MO Vozidlo'!K77+'MA Fixní'!K77</f>
        <v>0</v>
      </c>
      <c r="L77" s="90">
        <f>'MO Výkon'!L77+'MO Hodiny'!L77+'MO Vozidlo'!L77+'MA Fixní'!L77</f>
        <v>0</v>
      </c>
      <c r="M77" s="90">
        <f>'MO Výkon'!M77+'MO Hodiny'!M77+'MO Vozidlo'!M77+'MA Fixní'!M77</f>
        <v>0</v>
      </c>
      <c r="N77" s="90">
        <f>'MO Výkon'!N77+'MO Hodiny'!N77+'MO Vozidlo'!N77+'MA Fixní'!N77</f>
        <v>0</v>
      </c>
      <c r="O77" s="90">
        <f>'MO Výkon'!O77+'MO Hodiny'!O77+'MO Vozidlo'!O77+'MA Fixní'!O77</f>
        <v>0</v>
      </c>
      <c r="P77" s="90">
        <f>'MO Výkon'!P77+'MO Hodiny'!P77+'MO Vozidlo'!P77+'MA Fixní'!P77</f>
        <v>0</v>
      </c>
      <c r="Q77" s="90">
        <f>'MO Výkon'!Q77+'MO Hodiny'!Q77+'MO Vozidlo'!Q77+'MA Fixní'!Q77</f>
        <v>0</v>
      </c>
      <c r="R77" s="90">
        <f>'MO Výkon'!R77+'MO Hodiny'!R77+'MO Vozidlo'!R77+'MA Fixní'!R77</f>
        <v>0</v>
      </c>
      <c r="S77" s="93">
        <f>'MO Výkon'!S77+'MO Hodiny'!S77+'MO Vozidlo'!S77+'MA Fixní'!S77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'MO Výkon'!E78+'MO Hodiny'!E78+'MO Vozidlo'!E78+'MA Fixní'!E78</f>
        <v>0</v>
      </c>
      <c r="F78" s="90">
        <f>'MO Výkon'!F78+'MO Hodiny'!F78+'MO Vozidlo'!F78+'MA Fixní'!F78</f>
        <v>0</v>
      </c>
      <c r="G78" s="90">
        <f>'MO Výkon'!G78+'MO Hodiny'!G78+'MO Vozidlo'!G78+'MA Fixní'!G78</f>
        <v>0</v>
      </c>
      <c r="H78" s="90">
        <f>'MO Výkon'!H78+'MO Hodiny'!H78+'MO Vozidlo'!H78+'MA Fixní'!H78</f>
        <v>0</v>
      </c>
      <c r="I78" s="90">
        <f>'MO Výkon'!I78+'MO Hodiny'!I78+'MO Vozidlo'!I78+'MA Fixní'!I78</f>
        <v>0</v>
      </c>
      <c r="J78" s="90">
        <f>'MO Výkon'!J78+'MO Hodiny'!J78+'MO Vozidlo'!J78+'MA Fixní'!J78</f>
        <v>0</v>
      </c>
      <c r="K78" s="90">
        <f>'MO Výkon'!K78+'MO Hodiny'!K78+'MO Vozidlo'!K78+'MA Fixní'!K78</f>
        <v>0</v>
      </c>
      <c r="L78" s="90">
        <f>'MO Výkon'!L78+'MO Hodiny'!L78+'MO Vozidlo'!L78+'MA Fixní'!L78</f>
        <v>0</v>
      </c>
      <c r="M78" s="90">
        <f>'MO Výkon'!M78+'MO Hodiny'!M78+'MO Vozidlo'!M78+'MA Fixní'!M78</f>
        <v>0</v>
      </c>
      <c r="N78" s="90">
        <f>'MO Výkon'!N78+'MO Hodiny'!N78+'MO Vozidlo'!N78+'MA Fixní'!N78</f>
        <v>0</v>
      </c>
      <c r="O78" s="90">
        <f>'MO Výkon'!O78+'MO Hodiny'!O78+'MO Vozidlo'!O78+'MA Fixní'!O78</f>
        <v>0</v>
      </c>
      <c r="P78" s="90">
        <f>'MO Výkon'!P78+'MO Hodiny'!P78+'MO Vozidlo'!P78+'MA Fixní'!P78</f>
        <v>0</v>
      </c>
      <c r="Q78" s="90">
        <f>'MO Výkon'!Q78+'MO Hodiny'!Q78+'MO Vozidlo'!Q78+'MA Fixní'!Q78</f>
        <v>0</v>
      </c>
      <c r="R78" s="90">
        <f>'MO Výkon'!R78+'MO Hodiny'!R78+'MO Vozidlo'!R78+'MA Fixní'!R78</f>
        <v>0</v>
      </c>
      <c r="S78" s="93">
        <f>'MO Výkon'!S78+'MO Hodiny'!S78+'MO Vozidlo'!S78+'MA Fixní'!S78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'MO Výkon'!E79+'MO Hodiny'!E79+'MO Vozidlo'!E79+'MA Fixní'!E79</f>
        <v>0</v>
      </c>
      <c r="F79" s="90">
        <f>'MO Výkon'!F79+'MO Hodiny'!F79+'MO Vozidlo'!F79+'MA Fixní'!F79</f>
        <v>0</v>
      </c>
      <c r="G79" s="90">
        <f>'MO Výkon'!G79+'MO Hodiny'!G79+'MO Vozidlo'!G79+'MA Fixní'!G79</f>
        <v>0</v>
      </c>
      <c r="H79" s="90">
        <f>'MO Výkon'!H79+'MO Hodiny'!H79+'MO Vozidlo'!H79+'MA Fixní'!H79</f>
        <v>0</v>
      </c>
      <c r="I79" s="90">
        <f>'MO Výkon'!I79+'MO Hodiny'!I79+'MO Vozidlo'!I79+'MA Fixní'!I79</f>
        <v>0</v>
      </c>
      <c r="J79" s="90">
        <f>'MO Výkon'!J79+'MO Hodiny'!J79+'MO Vozidlo'!J79+'MA Fixní'!J79</f>
        <v>0</v>
      </c>
      <c r="K79" s="90">
        <f>'MO Výkon'!K79+'MO Hodiny'!K79+'MO Vozidlo'!K79+'MA Fixní'!K79</f>
        <v>0</v>
      </c>
      <c r="L79" s="90">
        <f>'MO Výkon'!L79+'MO Hodiny'!L79+'MO Vozidlo'!L79+'MA Fixní'!L79</f>
        <v>0</v>
      </c>
      <c r="M79" s="90">
        <f>'MO Výkon'!M79+'MO Hodiny'!M79+'MO Vozidlo'!M79+'MA Fixní'!M79</f>
        <v>0</v>
      </c>
      <c r="N79" s="90">
        <f>'MO Výkon'!N79+'MO Hodiny'!N79+'MO Vozidlo'!N79+'MA Fixní'!N79</f>
        <v>0</v>
      </c>
      <c r="O79" s="90">
        <f>'MO Výkon'!O79+'MO Hodiny'!O79+'MO Vozidlo'!O79+'MA Fixní'!O79</f>
        <v>0</v>
      </c>
      <c r="P79" s="90">
        <f>'MO Výkon'!P79+'MO Hodiny'!P79+'MO Vozidlo'!P79+'MA Fixní'!P79</f>
        <v>0</v>
      </c>
      <c r="Q79" s="90">
        <f>'MO Výkon'!Q79+'MO Hodiny'!Q79+'MO Vozidlo'!Q79+'MA Fixní'!Q79</f>
        <v>0</v>
      </c>
      <c r="R79" s="90">
        <f>'MO Výkon'!R79+'MO Hodiny'!R79+'MO Vozidlo'!R79+'MA Fixní'!R79</f>
        <v>0</v>
      </c>
      <c r="S79" s="93">
        <f>'MO Výkon'!S79+'MO Hodiny'!S79+'MO Vozidlo'!S79+'MA Fixní'!S79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'MO Výkon'!E80+'MO Hodiny'!E80+'MO Vozidlo'!E80+'MA Fixní'!E80</f>
        <v>0</v>
      </c>
      <c r="F80" s="90">
        <f>'MO Výkon'!F80+'MO Hodiny'!F80+'MO Vozidlo'!F80+'MA Fixní'!F80</f>
        <v>0</v>
      </c>
      <c r="G80" s="90">
        <f>'MO Výkon'!G80+'MO Hodiny'!G80+'MO Vozidlo'!G80+'MA Fixní'!G80</f>
        <v>0</v>
      </c>
      <c r="H80" s="90">
        <f>'MO Výkon'!H80+'MO Hodiny'!H80+'MO Vozidlo'!H80+'MA Fixní'!H80</f>
        <v>0</v>
      </c>
      <c r="I80" s="90">
        <f>'MO Výkon'!I80+'MO Hodiny'!I80+'MO Vozidlo'!I80+'MA Fixní'!I80</f>
        <v>0</v>
      </c>
      <c r="J80" s="90">
        <f>'MO Výkon'!J80+'MO Hodiny'!J80+'MO Vozidlo'!J80+'MA Fixní'!J80</f>
        <v>0</v>
      </c>
      <c r="K80" s="90">
        <f>'MO Výkon'!K80+'MO Hodiny'!K80+'MO Vozidlo'!K80+'MA Fixní'!K80</f>
        <v>0</v>
      </c>
      <c r="L80" s="90">
        <f>'MO Výkon'!L80+'MO Hodiny'!L80+'MO Vozidlo'!L80+'MA Fixní'!L80</f>
        <v>0</v>
      </c>
      <c r="M80" s="90">
        <f>'MO Výkon'!M80+'MO Hodiny'!M80+'MO Vozidlo'!M80+'MA Fixní'!M80</f>
        <v>0</v>
      </c>
      <c r="N80" s="90">
        <f>'MO Výkon'!N80+'MO Hodiny'!N80+'MO Vozidlo'!N80+'MA Fixní'!N80</f>
        <v>0</v>
      </c>
      <c r="O80" s="90">
        <f>'MO Výkon'!O80+'MO Hodiny'!O80+'MO Vozidlo'!O80+'MA Fixní'!O80</f>
        <v>0</v>
      </c>
      <c r="P80" s="90">
        <f>'MO Výkon'!P80+'MO Hodiny'!P80+'MO Vozidlo'!P80+'MA Fixní'!P80</f>
        <v>0</v>
      </c>
      <c r="Q80" s="90">
        <f>'MO Výkon'!Q80+'MO Hodiny'!Q80+'MO Vozidlo'!Q80+'MA Fixní'!Q80</f>
        <v>0</v>
      </c>
      <c r="R80" s="90">
        <f>'MO Výkon'!R80+'MO Hodiny'!R80+'MO Vozidlo'!R80+'MA Fixní'!R80</f>
        <v>0</v>
      </c>
      <c r="S80" s="93">
        <f>'MO Výkon'!S80+'MO Hodiny'!S80+'MO Vozidlo'!S80+'MA Fixní'!S80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'MO Výkon'!E81+'MO Hodiny'!E81+'MO Vozidlo'!E81+'MA Fixní'!E81</f>
        <v>0</v>
      </c>
      <c r="F81" s="90">
        <f>'MO Výkon'!F81+'MO Hodiny'!F81+'MO Vozidlo'!F81+'MA Fixní'!F81</f>
        <v>0</v>
      </c>
      <c r="G81" s="90">
        <f>'MO Výkon'!G81+'MO Hodiny'!G81+'MO Vozidlo'!G81+'MA Fixní'!G81</f>
        <v>0</v>
      </c>
      <c r="H81" s="90">
        <f>'MO Výkon'!H81+'MO Hodiny'!H81+'MO Vozidlo'!H81+'MA Fixní'!H81</f>
        <v>0</v>
      </c>
      <c r="I81" s="90">
        <f>'MO Výkon'!I81+'MO Hodiny'!I81+'MO Vozidlo'!I81+'MA Fixní'!I81</f>
        <v>0</v>
      </c>
      <c r="J81" s="90">
        <f>'MO Výkon'!J81+'MO Hodiny'!J81+'MO Vozidlo'!J81+'MA Fixní'!J81</f>
        <v>0</v>
      </c>
      <c r="K81" s="90">
        <f>'MO Výkon'!K81+'MO Hodiny'!K81+'MO Vozidlo'!K81+'MA Fixní'!K81</f>
        <v>0</v>
      </c>
      <c r="L81" s="90">
        <f>'MO Výkon'!L81+'MO Hodiny'!L81+'MO Vozidlo'!L81+'MA Fixní'!L81</f>
        <v>0</v>
      </c>
      <c r="M81" s="90">
        <f>'MO Výkon'!M81+'MO Hodiny'!M81+'MO Vozidlo'!M81+'MA Fixní'!M81</f>
        <v>0</v>
      </c>
      <c r="N81" s="90">
        <f>'MO Výkon'!N81+'MO Hodiny'!N81+'MO Vozidlo'!N81+'MA Fixní'!N81</f>
        <v>0</v>
      </c>
      <c r="O81" s="90">
        <f>'MO Výkon'!O81+'MO Hodiny'!O81+'MO Vozidlo'!O81+'MA Fixní'!O81</f>
        <v>0</v>
      </c>
      <c r="P81" s="90">
        <f>'MO Výkon'!P81+'MO Hodiny'!P81+'MO Vozidlo'!P81+'MA Fixní'!P81</f>
        <v>0</v>
      </c>
      <c r="Q81" s="90">
        <f>'MO Výkon'!Q81+'MO Hodiny'!Q81+'MO Vozidlo'!Q81+'MA Fixní'!Q81</f>
        <v>0</v>
      </c>
      <c r="R81" s="90">
        <f>'MO Výkon'!R81+'MO Hodiny'!R81+'MO Vozidlo'!R81+'MA Fixní'!R81</f>
        <v>0</v>
      </c>
      <c r="S81" s="93">
        <f>'MO Výkon'!S81+'MO Hodiny'!S81+'MO Vozidlo'!S81+'MA Fixní'!S81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'MO Výkon'!E82+'MO Hodiny'!E82+'MO Vozidlo'!E82+'MA Fixní'!E82</f>
        <v>0</v>
      </c>
      <c r="F82" s="90">
        <f>'MO Výkon'!F82+'MO Hodiny'!F82+'MO Vozidlo'!F82+'MA Fixní'!F82</f>
        <v>0</v>
      </c>
      <c r="G82" s="90">
        <f>'MO Výkon'!G82+'MO Hodiny'!G82+'MO Vozidlo'!G82+'MA Fixní'!G82</f>
        <v>0</v>
      </c>
      <c r="H82" s="90">
        <f>'MO Výkon'!H82+'MO Hodiny'!H82+'MO Vozidlo'!H82+'MA Fixní'!H82</f>
        <v>0</v>
      </c>
      <c r="I82" s="90">
        <f>'MO Výkon'!I82+'MO Hodiny'!I82+'MO Vozidlo'!I82+'MA Fixní'!I82</f>
        <v>0</v>
      </c>
      <c r="J82" s="90">
        <f>'MO Výkon'!J82+'MO Hodiny'!J82+'MO Vozidlo'!J82+'MA Fixní'!J82</f>
        <v>0</v>
      </c>
      <c r="K82" s="90">
        <f>'MO Výkon'!K82+'MO Hodiny'!K82+'MO Vozidlo'!K82+'MA Fixní'!K82</f>
        <v>0</v>
      </c>
      <c r="L82" s="90">
        <f>'MO Výkon'!L82+'MO Hodiny'!L82+'MO Vozidlo'!L82+'MA Fixní'!L82</f>
        <v>0</v>
      </c>
      <c r="M82" s="90">
        <f>'MO Výkon'!M82+'MO Hodiny'!M82+'MO Vozidlo'!M82+'MA Fixní'!M82</f>
        <v>0</v>
      </c>
      <c r="N82" s="90">
        <f>'MO Výkon'!N82+'MO Hodiny'!N82+'MO Vozidlo'!N82+'MA Fixní'!N82</f>
        <v>0</v>
      </c>
      <c r="O82" s="90">
        <f>'MO Výkon'!O82+'MO Hodiny'!O82+'MO Vozidlo'!O82+'MA Fixní'!O82</f>
        <v>0</v>
      </c>
      <c r="P82" s="90">
        <f>'MO Výkon'!P82+'MO Hodiny'!P82+'MO Vozidlo'!P82+'MA Fixní'!P82</f>
        <v>0</v>
      </c>
      <c r="Q82" s="90">
        <f>'MO Výkon'!Q82+'MO Hodiny'!Q82+'MO Vozidlo'!Q82+'MA Fixní'!Q82</f>
        <v>0</v>
      </c>
      <c r="R82" s="90">
        <f>'MO Výkon'!R82+'MO Hodiny'!R82+'MO Vozidlo'!R82+'MA Fixní'!R82</f>
        <v>0</v>
      </c>
      <c r="S82" s="93">
        <f>'MO Výkon'!S82+'MO Hodiny'!S82+'MO Vozidlo'!S82+'MA Fixní'!S82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'MO Výkon'!E83+'MO Hodiny'!E83+'MO Vozidlo'!E83+'MA Fixní'!E83</f>
        <v>0</v>
      </c>
      <c r="F83" s="90">
        <f>'MO Výkon'!F83+'MO Hodiny'!F83+'MO Vozidlo'!F83+'MA Fixní'!F83</f>
        <v>0</v>
      </c>
      <c r="G83" s="90">
        <f>'MO Výkon'!G83+'MO Hodiny'!G83+'MO Vozidlo'!G83+'MA Fixní'!G83</f>
        <v>0</v>
      </c>
      <c r="H83" s="90">
        <f>'MO Výkon'!H83+'MO Hodiny'!H83+'MO Vozidlo'!H83+'MA Fixní'!H83</f>
        <v>0</v>
      </c>
      <c r="I83" s="90">
        <f>'MO Výkon'!I83+'MO Hodiny'!I83+'MO Vozidlo'!I83+'MA Fixní'!I83</f>
        <v>0</v>
      </c>
      <c r="J83" s="90">
        <f>'MO Výkon'!J83+'MO Hodiny'!J83+'MO Vozidlo'!J83+'MA Fixní'!J83</f>
        <v>0</v>
      </c>
      <c r="K83" s="90">
        <f>'MO Výkon'!K83+'MO Hodiny'!K83+'MO Vozidlo'!K83+'MA Fixní'!K83</f>
        <v>0</v>
      </c>
      <c r="L83" s="90">
        <f>'MO Výkon'!L83+'MO Hodiny'!L83+'MO Vozidlo'!L83+'MA Fixní'!L83</f>
        <v>0</v>
      </c>
      <c r="M83" s="90">
        <f>'MO Výkon'!M83+'MO Hodiny'!M83+'MO Vozidlo'!M83+'MA Fixní'!M83</f>
        <v>0</v>
      </c>
      <c r="N83" s="90">
        <f>'MO Výkon'!N83+'MO Hodiny'!N83+'MO Vozidlo'!N83+'MA Fixní'!N83</f>
        <v>0</v>
      </c>
      <c r="O83" s="90">
        <f>'MO Výkon'!O83+'MO Hodiny'!O83+'MO Vozidlo'!O83+'MA Fixní'!O83</f>
        <v>0</v>
      </c>
      <c r="P83" s="90">
        <f>'MO Výkon'!P83+'MO Hodiny'!P83+'MO Vozidlo'!P83+'MA Fixní'!P83</f>
        <v>0</v>
      </c>
      <c r="Q83" s="90">
        <f>'MO Výkon'!Q83+'MO Hodiny'!Q83+'MO Vozidlo'!Q83+'MA Fixní'!Q83</f>
        <v>0</v>
      </c>
      <c r="R83" s="90">
        <f>'MO Výkon'!R83+'MO Hodiny'!R83+'MO Vozidlo'!R83+'MA Fixní'!R83</f>
        <v>0</v>
      </c>
      <c r="S83" s="93">
        <f>'MO Výkon'!S83+'MO Hodiny'!S83+'MO Vozidlo'!S83+'MA Fixní'!S83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'MO Výkon'!E84+'MO Hodiny'!E84+'MO Vozidlo'!E84+'MA Fixní'!E84</f>
        <v>0</v>
      </c>
      <c r="F84" s="90">
        <f>'MO Výkon'!F84+'MO Hodiny'!F84+'MO Vozidlo'!F84+'MA Fixní'!F84</f>
        <v>0</v>
      </c>
      <c r="G84" s="90">
        <f>'MO Výkon'!G84+'MO Hodiny'!G84+'MO Vozidlo'!G84+'MA Fixní'!G84</f>
        <v>0</v>
      </c>
      <c r="H84" s="90">
        <f>'MO Výkon'!H84+'MO Hodiny'!H84+'MO Vozidlo'!H84+'MA Fixní'!H84</f>
        <v>0</v>
      </c>
      <c r="I84" s="90">
        <f>'MO Výkon'!I84+'MO Hodiny'!I84+'MO Vozidlo'!I84+'MA Fixní'!I84</f>
        <v>0</v>
      </c>
      <c r="J84" s="90">
        <f>'MO Výkon'!J84+'MO Hodiny'!J84+'MO Vozidlo'!J84+'MA Fixní'!J84</f>
        <v>0</v>
      </c>
      <c r="K84" s="90">
        <f>'MO Výkon'!K84+'MO Hodiny'!K84+'MO Vozidlo'!K84+'MA Fixní'!K84</f>
        <v>0</v>
      </c>
      <c r="L84" s="90">
        <f>'MO Výkon'!L84+'MO Hodiny'!L84+'MO Vozidlo'!L84+'MA Fixní'!L84</f>
        <v>0</v>
      </c>
      <c r="M84" s="90">
        <f>'MO Výkon'!M84+'MO Hodiny'!M84+'MO Vozidlo'!M84+'MA Fixní'!M84</f>
        <v>0</v>
      </c>
      <c r="N84" s="90">
        <f>'MO Výkon'!N84+'MO Hodiny'!N84+'MO Vozidlo'!N84+'MA Fixní'!N84</f>
        <v>0</v>
      </c>
      <c r="O84" s="90">
        <f>'MO Výkon'!O84+'MO Hodiny'!O84+'MO Vozidlo'!O84+'MA Fixní'!O84</f>
        <v>0</v>
      </c>
      <c r="P84" s="90">
        <f>'MO Výkon'!P84+'MO Hodiny'!P84+'MO Vozidlo'!P84+'MA Fixní'!P84</f>
        <v>0</v>
      </c>
      <c r="Q84" s="90">
        <f>'MO Výkon'!Q84+'MO Hodiny'!Q84+'MO Vozidlo'!Q84+'MA Fixní'!Q84</f>
        <v>0</v>
      </c>
      <c r="R84" s="90">
        <f>'MO Výkon'!R84+'MO Hodiny'!R84+'MO Vozidlo'!R84+'MA Fixní'!R84</f>
        <v>0</v>
      </c>
      <c r="S84" s="93">
        <f>'MO Výkon'!S84+'MO Hodiny'!S84+'MO Vozidlo'!S84+'MA Fixní'!S84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'MO Výkon'!E85+'MO Hodiny'!E85+'MO Vozidlo'!E85+'MA Fixní'!E85</f>
        <v>0</v>
      </c>
      <c r="F85" s="90">
        <f>'MO Výkon'!F85+'MO Hodiny'!F85+'MO Vozidlo'!F85+'MA Fixní'!F85</f>
        <v>0</v>
      </c>
      <c r="G85" s="90">
        <f>'MO Výkon'!G85+'MO Hodiny'!G85+'MO Vozidlo'!G85+'MA Fixní'!G85</f>
        <v>0</v>
      </c>
      <c r="H85" s="90">
        <f>'MO Výkon'!H85+'MO Hodiny'!H85+'MO Vozidlo'!H85+'MA Fixní'!H85</f>
        <v>0</v>
      </c>
      <c r="I85" s="90">
        <f>'MO Výkon'!I85+'MO Hodiny'!I85+'MO Vozidlo'!I85+'MA Fixní'!I85</f>
        <v>0</v>
      </c>
      <c r="J85" s="90">
        <f>'MO Výkon'!J85+'MO Hodiny'!J85+'MO Vozidlo'!J85+'MA Fixní'!J85</f>
        <v>0</v>
      </c>
      <c r="K85" s="90">
        <f>'MO Výkon'!K85+'MO Hodiny'!K85+'MO Vozidlo'!K85+'MA Fixní'!K85</f>
        <v>0</v>
      </c>
      <c r="L85" s="90">
        <f>'MO Výkon'!L85+'MO Hodiny'!L85+'MO Vozidlo'!L85+'MA Fixní'!L85</f>
        <v>0</v>
      </c>
      <c r="M85" s="90">
        <f>'MO Výkon'!M85+'MO Hodiny'!M85+'MO Vozidlo'!M85+'MA Fixní'!M85</f>
        <v>0</v>
      </c>
      <c r="N85" s="90">
        <f>'MO Výkon'!N85+'MO Hodiny'!N85+'MO Vozidlo'!N85+'MA Fixní'!N85</f>
        <v>0</v>
      </c>
      <c r="O85" s="90">
        <f>'MO Výkon'!O85+'MO Hodiny'!O85+'MO Vozidlo'!O85+'MA Fixní'!O85</f>
        <v>0</v>
      </c>
      <c r="P85" s="90">
        <f>'MO Výkon'!P85+'MO Hodiny'!P85+'MO Vozidlo'!P85+'MA Fixní'!P85</f>
        <v>0</v>
      </c>
      <c r="Q85" s="90">
        <f>'MO Výkon'!Q85+'MO Hodiny'!Q85+'MO Vozidlo'!Q85+'MA Fixní'!Q85</f>
        <v>0</v>
      </c>
      <c r="R85" s="90">
        <f>'MO Výkon'!R85+'MO Hodiny'!R85+'MO Vozidlo'!R85+'MA Fixní'!R85</f>
        <v>0</v>
      </c>
      <c r="S85" s="93">
        <f>'MO Výkon'!S85+'MO Hodiny'!S85+'MO Vozidlo'!S85+'MA Fixní'!S85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'MO Výkon'!E86+'MO Hodiny'!E86+'MO Vozidlo'!E86+'MA Fixní'!E86</f>
        <v>0</v>
      </c>
      <c r="F86" s="90">
        <f>'MO Výkon'!F86+'MO Hodiny'!F86+'MO Vozidlo'!F86+'MA Fixní'!F86</f>
        <v>0</v>
      </c>
      <c r="G86" s="90">
        <f>'MO Výkon'!G86+'MO Hodiny'!G86+'MO Vozidlo'!G86+'MA Fixní'!G86</f>
        <v>0</v>
      </c>
      <c r="H86" s="90">
        <f>'MO Výkon'!H86+'MO Hodiny'!H86+'MO Vozidlo'!H86+'MA Fixní'!H86</f>
        <v>0</v>
      </c>
      <c r="I86" s="90">
        <f>'MO Výkon'!I86+'MO Hodiny'!I86+'MO Vozidlo'!I86+'MA Fixní'!I86</f>
        <v>0</v>
      </c>
      <c r="J86" s="90">
        <f>'MO Výkon'!J86+'MO Hodiny'!J86+'MO Vozidlo'!J86+'MA Fixní'!J86</f>
        <v>0</v>
      </c>
      <c r="K86" s="90">
        <f>'MO Výkon'!K86+'MO Hodiny'!K86+'MO Vozidlo'!K86+'MA Fixní'!K86</f>
        <v>0</v>
      </c>
      <c r="L86" s="90">
        <f>'MO Výkon'!L86+'MO Hodiny'!L86+'MO Vozidlo'!L86+'MA Fixní'!L86</f>
        <v>0</v>
      </c>
      <c r="M86" s="90">
        <f>'MO Výkon'!M86+'MO Hodiny'!M86+'MO Vozidlo'!M86+'MA Fixní'!M86</f>
        <v>0</v>
      </c>
      <c r="N86" s="90">
        <f>'MO Výkon'!N86+'MO Hodiny'!N86+'MO Vozidlo'!N86+'MA Fixní'!N86</f>
        <v>0</v>
      </c>
      <c r="O86" s="90">
        <f>'MO Výkon'!O86+'MO Hodiny'!O86+'MO Vozidlo'!O86+'MA Fixní'!O86</f>
        <v>0</v>
      </c>
      <c r="P86" s="90">
        <f>'MO Výkon'!P86+'MO Hodiny'!P86+'MO Vozidlo'!P86+'MA Fixní'!P86</f>
        <v>0</v>
      </c>
      <c r="Q86" s="90">
        <f>'MO Výkon'!Q86+'MO Hodiny'!Q86+'MO Vozidlo'!Q86+'MA Fixní'!Q86</f>
        <v>0</v>
      </c>
      <c r="R86" s="90">
        <f>'MO Výkon'!R86+'MO Hodiny'!R86+'MO Vozidlo'!R86+'MA Fixní'!R86</f>
        <v>0</v>
      </c>
      <c r="S86" s="93">
        <f>'MO Výkon'!S86+'MO Hodiny'!S86+'MO Vozidlo'!S86+'MA Fixní'!S86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'MO Výkon'!E87+'MO Hodiny'!E87+'MO Vozidlo'!E87+'MA Fixní'!E87</f>
        <v>0</v>
      </c>
      <c r="F87" s="90">
        <f>'MO Výkon'!F87+'MO Hodiny'!F87+'MO Vozidlo'!F87+'MA Fixní'!F87</f>
        <v>0</v>
      </c>
      <c r="G87" s="90">
        <f>'MO Výkon'!G87+'MO Hodiny'!G87+'MO Vozidlo'!G87+'MA Fixní'!G87</f>
        <v>0</v>
      </c>
      <c r="H87" s="90">
        <f>'MO Výkon'!H87+'MO Hodiny'!H87+'MO Vozidlo'!H87+'MA Fixní'!H87</f>
        <v>0</v>
      </c>
      <c r="I87" s="90">
        <f>'MO Výkon'!I87+'MO Hodiny'!I87+'MO Vozidlo'!I87+'MA Fixní'!I87</f>
        <v>0</v>
      </c>
      <c r="J87" s="90">
        <f>'MO Výkon'!J87+'MO Hodiny'!J87+'MO Vozidlo'!J87+'MA Fixní'!J87</f>
        <v>0</v>
      </c>
      <c r="K87" s="90">
        <f>'MO Výkon'!K87+'MO Hodiny'!K87+'MO Vozidlo'!K87+'MA Fixní'!K87</f>
        <v>0</v>
      </c>
      <c r="L87" s="90">
        <f>'MO Výkon'!L87+'MO Hodiny'!L87+'MO Vozidlo'!L87+'MA Fixní'!L87</f>
        <v>0</v>
      </c>
      <c r="M87" s="90">
        <f>'MO Výkon'!M87+'MO Hodiny'!M87+'MO Vozidlo'!M87+'MA Fixní'!M87</f>
        <v>0</v>
      </c>
      <c r="N87" s="90">
        <f>'MO Výkon'!N87+'MO Hodiny'!N87+'MO Vozidlo'!N87+'MA Fixní'!N87</f>
        <v>0</v>
      </c>
      <c r="O87" s="90">
        <f>'MO Výkon'!O87+'MO Hodiny'!O87+'MO Vozidlo'!O87+'MA Fixní'!O87</f>
        <v>0</v>
      </c>
      <c r="P87" s="90">
        <f>'MO Výkon'!P87+'MO Hodiny'!P87+'MO Vozidlo'!P87+'MA Fixní'!P87</f>
        <v>0</v>
      </c>
      <c r="Q87" s="90">
        <f>'MO Výkon'!Q87+'MO Hodiny'!Q87+'MO Vozidlo'!Q87+'MA Fixní'!Q87</f>
        <v>0</v>
      </c>
      <c r="R87" s="90">
        <f>'MO Výkon'!R87+'MO Hodiny'!R87+'MO Vozidlo'!R87+'MA Fixní'!R87</f>
        <v>0</v>
      </c>
      <c r="S87" s="93">
        <f>'MO Výkon'!S87+'MO Hodiny'!S87+'MO Vozidlo'!S87+'MA Fixní'!S87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'MO Výkon'!E88+'MO Hodiny'!E88+'MO Vozidlo'!E88+'MA Fixní'!E88</f>
        <v>0</v>
      </c>
      <c r="F88" s="90">
        <f>'MO Výkon'!F88+'MO Hodiny'!F88+'MO Vozidlo'!F88+'MA Fixní'!F88</f>
        <v>0</v>
      </c>
      <c r="G88" s="90">
        <f>'MO Výkon'!G88+'MO Hodiny'!G88+'MO Vozidlo'!G88+'MA Fixní'!G88</f>
        <v>0</v>
      </c>
      <c r="H88" s="90">
        <f>'MO Výkon'!H88+'MO Hodiny'!H88+'MO Vozidlo'!H88+'MA Fixní'!H88</f>
        <v>0</v>
      </c>
      <c r="I88" s="90">
        <f>'MO Výkon'!I88+'MO Hodiny'!I88+'MO Vozidlo'!I88+'MA Fixní'!I88</f>
        <v>0</v>
      </c>
      <c r="J88" s="90">
        <f>'MO Výkon'!J88+'MO Hodiny'!J88+'MO Vozidlo'!J88+'MA Fixní'!J88</f>
        <v>0</v>
      </c>
      <c r="K88" s="90">
        <f>'MO Výkon'!K88+'MO Hodiny'!K88+'MO Vozidlo'!K88+'MA Fixní'!K88</f>
        <v>0</v>
      </c>
      <c r="L88" s="90">
        <f>'MO Výkon'!L88+'MO Hodiny'!L88+'MO Vozidlo'!L88+'MA Fixní'!L88</f>
        <v>0</v>
      </c>
      <c r="M88" s="90">
        <f>'MO Výkon'!M88+'MO Hodiny'!M88+'MO Vozidlo'!M88+'MA Fixní'!M88</f>
        <v>0</v>
      </c>
      <c r="N88" s="90">
        <f>'MO Výkon'!N88+'MO Hodiny'!N88+'MO Vozidlo'!N88+'MA Fixní'!N88</f>
        <v>0</v>
      </c>
      <c r="O88" s="90">
        <f>'MO Výkon'!O88+'MO Hodiny'!O88+'MO Vozidlo'!O88+'MA Fixní'!O88</f>
        <v>0</v>
      </c>
      <c r="P88" s="90">
        <f>'MO Výkon'!P88+'MO Hodiny'!P88+'MO Vozidlo'!P88+'MA Fixní'!P88</f>
        <v>0</v>
      </c>
      <c r="Q88" s="90">
        <f>'MO Výkon'!Q88+'MO Hodiny'!Q88+'MO Vozidlo'!Q88+'MA Fixní'!Q88</f>
        <v>0</v>
      </c>
      <c r="R88" s="90">
        <f>'MO Výkon'!R88+'MO Hodiny'!R88+'MO Vozidlo'!R88+'MA Fixní'!R88</f>
        <v>0</v>
      </c>
      <c r="S88" s="93">
        <f>'MO Výkon'!S88+'MO Hodiny'!S88+'MO Vozidlo'!S88+'MA Fixní'!S88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'MO Výkon'!E89+'MO Hodiny'!E89+'MO Vozidlo'!E89+'MA Fixní'!E89</f>
        <v>0</v>
      </c>
      <c r="F89" s="90">
        <f>'MO Výkon'!F89+'MO Hodiny'!F89+'MO Vozidlo'!F89+'MA Fixní'!F89</f>
        <v>0</v>
      </c>
      <c r="G89" s="90">
        <f>'MO Výkon'!G89+'MO Hodiny'!G89+'MO Vozidlo'!G89+'MA Fixní'!G89</f>
        <v>0</v>
      </c>
      <c r="H89" s="90">
        <f>'MO Výkon'!H89+'MO Hodiny'!H89+'MO Vozidlo'!H89+'MA Fixní'!H89</f>
        <v>0</v>
      </c>
      <c r="I89" s="90">
        <f>'MO Výkon'!I89+'MO Hodiny'!I89+'MO Vozidlo'!I89+'MA Fixní'!I89</f>
        <v>0</v>
      </c>
      <c r="J89" s="90">
        <f>'MO Výkon'!J89+'MO Hodiny'!J89+'MO Vozidlo'!J89+'MA Fixní'!J89</f>
        <v>0</v>
      </c>
      <c r="K89" s="90">
        <f>'MO Výkon'!K89+'MO Hodiny'!K89+'MO Vozidlo'!K89+'MA Fixní'!K89</f>
        <v>0</v>
      </c>
      <c r="L89" s="90">
        <f>'MO Výkon'!L89+'MO Hodiny'!L89+'MO Vozidlo'!L89+'MA Fixní'!L89</f>
        <v>0</v>
      </c>
      <c r="M89" s="90">
        <f>'MO Výkon'!M89+'MO Hodiny'!M89+'MO Vozidlo'!M89+'MA Fixní'!M89</f>
        <v>0</v>
      </c>
      <c r="N89" s="90">
        <f>'MO Výkon'!N89+'MO Hodiny'!N89+'MO Vozidlo'!N89+'MA Fixní'!N89</f>
        <v>0</v>
      </c>
      <c r="O89" s="90">
        <f>'MO Výkon'!O89+'MO Hodiny'!O89+'MO Vozidlo'!O89+'MA Fixní'!O89</f>
        <v>0</v>
      </c>
      <c r="P89" s="90">
        <f>'MO Výkon'!P89+'MO Hodiny'!P89+'MO Vozidlo'!P89+'MA Fixní'!P89</f>
        <v>0</v>
      </c>
      <c r="Q89" s="90">
        <f>'MO Výkon'!Q89+'MO Hodiny'!Q89+'MO Vozidlo'!Q89+'MA Fixní'!Q89</f>
        <v>0</v>
      </c>
      <c r="R89" s="90">
        <f>'MO Výkon'!R89+'MO Hodiny'!R89+'MO Vozidlo'!R89+'MA Fixní'!R89</f>
        <v>0</v>
      </c>
      <c r="S89" s="93">
        <f>'MO Výkon'!S89+'MO Hodiny'!S89+'MO Vozidlo'!S89+'MA Fixní'!S89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'MO Výkon'!E90+'MO Hodiny'!E90+'MO Vozidlo'!E90+'MA Fixní'!E90</f>
        <v>0</v>
      </c>
      <c r="F90" s="90">
        <f>'MO Výkon'!F90+'MO Hodiny'!F90+'MO Vozidlo'!F90+'MA Fixní'!F90</f>
        <v>0</v>
      </c>
      <c r="G90" s="90">
        <f>'MO Výkon'!G90+'MO Hodiny'!G90+'MO Vozidlo'!G90+'MA Fixní'!G90</f>
        <v>0</v>
      </c>
      <c r="H90" s="90">
        <f>'MO Výkon'!H90+'MO Hodiny'!H90+'MO Vozidlo'!H90+'MA Fixní'!H90</f>
        <v>0</v>
      </c>
      <c r="I90" s="90">
        <f>'MO Výkon'!I90+'MO Hodiny'!I90+'MO Vozidlo'!I90+'MA Fixní'!I90</f>
        <v>0</v>
      </c>
      <c r="J90" s="90">
        <f>'MO Výkon'!J90+'MO Hodiny'!J90+'MO Vozidlo'!J90+'MA Fixní'!J90</f>
        <v>0</v>
      </c>
      <c r="K90" s="90">
        <f>'MO Výkon'!K90+'MO Hodiny'!K90+'MO Vozidlo'!K90+'MA Fixní'!K90</f>
        <v>0</v>
      </c>
      <c r="L90" s="90">
        <f>'MO Výkon'!L90+'MO Hodiny'!L90+'MO Vozidlo'!L90+'MA Fixní'!L90</f>
        <v>0</v>
      </c>
      <c r="M90" s="90">
        <f>'MO Výkon'!M90+'MO Hodiny'!M90+'MO Vozidlo'!M90+'MA Fixní'!M90</f>
        <v>0</v>
      </c>
      <c r="N90" s="90">
        <f>'MO Výkon'!N90+'MO Hodiny'!N90+'MO Vozidlo'!N90+'MA Fixní'!N90</f>
        <v>0</v>
      </c>
      <c r="O90" s="90">
        <f>'MO Výkon'!O90+'MO Hodiny'!O90+'MO Vozidlo'!O90+'MA Fixní'!O90</f>
        <v>0</v>
      </c>
      <c r="P90" s="90">
        <f>'MO Výkon'!P90+'MO Hodiny'!P90+'MO Vozidlo'!P90+'MA Fixní'!P90</f>
        <v>0</v>
      </c>
      <c r="Q90" s="90">
        <f>'MO Výkon'!Q90+'MO Hodiny'!Q90+'MO Vozidlo'!Q90+'MA Fixní'!Q90</f>
        <v>0</v>
      </c>
      <c r="R90" s="90">
        <f>'MO Výkon'!R90+'MO Hodiny'!R90+'MO Vozidlo'!R90+'MA Fixní'!R90</f>
        <v>0</v>
      </c>
      <c r="S90" s="93">
        <f>'MO Výkon'!S90+'MO Hodiny'!S90+'MO Vozidlo'!S90+'MA Fixní'!S90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'MO Výkon'!E91+'MO Hodiny'!E91+'MO Vozidlo'!E91+'MA Fixní'!E91</f>
        <v>0</v>
      </c>
      <c r="F91" s="90">
        <f>'MO Výkon'!F91+'MO Hodiny'!F91+'MO Vozidlo'!F91+'MA Fixní'!F91</f>
        <v>0</v>
      </c>
      <c r="G91" s="90">
        <f>'MO Výkon'!G91+'MO Hodiny'!G91+'MO Vozidlo'!G91+'MA Fixní'!G91</f>
        <v>0</v>
      </c>
      <c r="H91" s="90">
        <f>'MO Výkon'!H91+'MO Hodiny'!H91+'MO Vozidlo'!H91+'MA Fixní'!H91</f>
        <v>0</v>
      </c>
      <c r="I91" s="90">
        <f>'MO Výkon'!I91+'MO Hodiny'!I91+'MO Vozidlo'!I91+'MA Fixní'!I91</f>
        <v>0</v>
      </c>
      <c r="J91" s="90">
        <f>'MO Výkon'!J91+'MO Hodiny'!J91+'MO Vozidlo'!J91+'MA Fixní'!J91</f>
        <v>0</v>
      </c>
      <c r="K91" s="90">
        <f>'MO Výkon'!K91+'MO Hodiny'!K91+'MO Vozidlo'!K91+'MA Fixní'!K91</f>
        <v>0</v>
      </c>
      <c r="L91" s="90">
        <f>'MO Výkon'!L91+'MO Hodiny'!L91+'MO Vozidlo'!L91+'MA Fixní'!L91</f>
        <v>0</v>
      </c>
      <c r="M91" s="90">
        <f>'MO Výkon'!M91+'MO Hodiny'!M91+'MO Vozidlo'!M91+'MA Fixní'!M91</f>
        <v>0</v>
      </c>
      <c r="N91" s="90">
        <f>'MO Výkon'!N91+'MO Hodiny'!N91+'MO Vozidlo'!N91+'MA Fixní'!N91</f>
        <v>0</v>
      </c>
      <c r="O91" s="90">
        <f>'MO Výkon'!O91+'MO Hodiny'!O91+'MO Vozidlo'!O91+'MA Fixní'!O91</f>
        <v>0</v>
      </c>
      <c r="P91" s="90">
        <f>'MO Výkon'!P91+'MO Hodiny'!P91+'MO Vozidlo'!P91+'MA Fixní'!P91</f>
        <v>0</v>
      </c>
      <c r="Q91" s="90">
        <f>'MO Výkon'!Q91+'MO Hodiny'!Q91+'MO Vozidlo'!Q91+'MA Fixní'!Q91</f>
        <v>0</v>
      </c>
      <c r="R91" s="90">
        <f>'MO Výkon'!R91+'MO Hodiny'!R91+'MO Vozidlo'!R91+'MA Fixní'!R91</f>
        <v>0</v>
      </c>
      <c r="S91" s="93">
        <f>'MO Výkon'!S91+'MO Hodiny'!S91+'MO Vozidlo'!S91+'MA Fixní'!S91</f>
        <v>0</v>
      </c>
      <c r="T91" s="92">
        <f t="shared" si="34"/>
        <v>0</v>
      </c>
      <c r="U91" s="105">
        <f t="shared" si="35"/>
        <v>0</v>
      </c>
    </row>
    <row r="92" spans="1:21" s="1" customFormat="1" ht="15.75" thickBot="1" x14ac:dyDescent="0.3">
      <c r="A92" s="8">
        <v>23</v>
      </c>
      <c r="B92" s="9" t="s">
        <v>188</v>
      </c>
      <c r="C92" s="9"/>
      <c r="D92" s="59" t="s">
        <v>193</v>
      </c>
      <c r="E92" s="298">
        <f t="shared" ref="E92:S92" si="36">SUM(E67:E91)</f>
        <v>0</v>
      </c>
      <c r="F92" s="298">
        <f t="shared" si="36"/>
        <v>0</v>
      </c>
      <c r="G92" s="298">
        <f t="shared" si="36"/>
        <v>0</v>
      </c>
      <c r="H92" s="298">
        <f t="shared" si="36"/>
        <v>0</v>
      </c>
      <c r="I92" s="298">
        <f t="shared" si="36"/>
        <v>0</v>
      </c>
      <c r="J92" s="298">
        <f t="shared" si="36"/>
        <v>0</v>
      </c>
      <c r="K92" s="298">
        <f t="shared" si="36"/>
        <v>0</v>
      </c>
      <c r="L92" s="298">
        <f t="shared" si="36"/>
        <v>0</v>
      </c>
      <c r="M92" s="298">
        <f t="shared" si="36"/>
        <v>0</v>
      </c>
      <c r="N92" s="298">
        <f t="shared" si="36"/>
        <v>0</v>
      </c>
      <c r="O92" s="298">
        <f t="shared" si="36"/>
        <v>0</v>
      </c>
      <c r="P92" s="298">
        <f t="shared" si="36"/>
        <v>0</v>
      </c>
      <c r="Q92" s="298">
        <f t="shared" si="36"/>
        <v>0</v>
      </c>
      <c r="R92" s="298">
        <f t="shared" si="36"/>
        <v>0</v>
      </c>
      <c r="S92" s="298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'MO Výkon'!E93</f>
        <v>0</v>
      </c>
      <c r="F93" s="86">
        <f>'MO Výkon'!F93</f>
        <v>0</v>
      </c>
      <c r="G93" s="86">
        <f>'MO Výkon'!G93</f>
        <v>0</v>
      </c>
      <c r="H93" s="86">
        <f>'MO Výkon'!H93</f>
        <v>0</v>
      </c>
      <c r="I93" s="86">
        <f>'MO Výkon'!I93</f>
        <v>0</v>
      </c>
      <c r="J93" s="86">
        <f>'MO Výkon'!J93</f>
        <v>0</v>
      </c>
      <c r="K93" s="86">
        <f>'MO Výkon'!K93</f>
        <v>0</v>
      </c>
      <c r="L93" s="86">
        <f>'MO Výkon'!L93</f>
        <v>0</v>
      </c>
      <c r="M93" s="86">
        <f>'MO Výkon'!M93</f>
        <v>0</v>
      </c>
      <c r="N93" s="86">
        <f>'MO Výkon'!N93</f>
        <v>0</v>
      </c>
      <c r="O93" s="86">
        <f>'MO Výkon'!O93</f>
        <v>0</v>
      </c>
      <c r="P93" s="86">
        <f>'MO Výkon'!P93</f>
        <v>0</v>
      </c>
      <c r="Q93" s="86">
        <f>'MO Výkon'!Q93</f>
        <v>0</v>
      </c>
      <c r="R93" s="86">
        <f>'MO Výkon'!R93</f>
        <v>0</v>
      </c>
      <c r="S93" s="86">
        <f>'MO Výkon'!S93</f>
        <v>0</v>
      </c>
      <c r="T93" s="87">
        <f t="shared" si="34"/>
        <v>0</v>
      </c>
      <c r="U93" s="89">
        <f>AVERAGE(E93:S93)</f>
        <v>0</v>
      </c>
    </row>
    <row r="94" spans="1:21" s="1" customFormat="1" ht="15.75" thickBot="1" x14ac:dyDescent="0.3">
      <c r="A94" s="8">
        <v>27</v>
      </c>
      <c r="B94" s="9" t="s">
        <v>125</v>
      </c>
      <c r="C94" s="9"/>
      <c r="D94" s="59" t="s">
        <v>168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>
      <c r="B95" s="295"/>
      <c r="C95" s="296"/>
      <c r="D95" s="296"/>
      <c r="E95" s="297"/>
      <c r="F95" s="297"/>
      <c r="G95" s="297"/>
      <c r="H95" s="297"/>
      <c r="I95" s="297"/>
      <c r="J95" s="297"/>
      <c r="K95" s="297"/>
      <c r="L95" s="297"/>
      <c r="M95" s="297"/>
      <c r="N95" s="297"/>
      <c r="O95" s="297"/>
      <c r="P95" s="297"/>
      <c r="Q95" s="297"/>
      <c r="R95" s="297"/>
      <c r="S95" s="297"/>
    </row>
    <row r="96" spans="1:21" x14ac:dyDescent="0.25">
      <c r="A96" s="32" t="s">
        <v>187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'MO Výkon'!E98+'MO Hodiny'!E98+'MO Vozidlo'!E98+'MA Fixní'!E98</f>
        <v>0</v>
      </c>
      <c r="F98" s="83">
        <f>'MO Výkon'!F98+'MO Hodiny'!F98+'MO Vozidlo'!F98+'MA Fixní'!F98</f>
        <v>0</v>
      </c>
      <c r="G98" s="83">
        <f>'MO Výkon'!G98+'MO Hodiny'!G98+'MO Vozidlo'!G98+'MA Fixní'!G98</f>
        <v>0</v>
      </c>
      <c r="H98" s="83">
        <f>'MO Výkon'!H98+'MO Hodiny'!H98+'MO Vozidlo'!H98+'MA Fixní'!H98</f>
        <v>0</v>
      </c>
      <c r="I98" s="83">
        <f>'MO Výkon'!I98+'MO Hodiny'!I98+'MO Vozidlo'!I98+'MA Fixní'!I98</f>
        <v>0</v>
      </c>
      <c r="J98" s="83">
        <f>'MO Výkon'!J98+'MO Hodiny'!J98+'MO Vozidlo'!J98+'MA Fixní'!J98</f>
        <v>0</v>
      </c>
      <c r="K98" s="83">
        <f>'MO Výkon'!K98+'MO Hodiny'!K98+'MO Vozidlo'!K98+'MA Fixní'!K98</f>
        <v>0</v>
      </c>
      <c r="L98" s="83">
        <f>'MO Výkon'!L98+'MO Hodiny'!L98+'MO Vozidlo'!L98+'MA Fixní'!L98</f>
        <v>0</v>
      </c>
      <c r="M98" s="83">
        <f>'MO Výkon'!M98+'MO Hodiny'!M98+'MO Vozidlo'!M98+'MA Fixní'!M98</f>
        <v>0</v>
      </c>
      <c r="N98" s="83">
        <f>'MO Výkon'!N98+'MO Hodiny'!N98+'MO Vozidlo'!N98+'MA Fixní'!N98</f>
        <v>0</v>
      </c>
      <c r="O98" s="83">
        <f>'MO Výkon'!O98+'MO Hodiny'!O98+'MO Vozidlo'!O98+'MA Fixní'!O98</f>
        <v>0</v>
      </c>
      <c r="P98" s="83">
        <f>'MO Výkon'!P98+'MO Hodiny'!P98+'MO Vozidlo'!P98+'MA Fixní'!P98</f>
        <v>0</v>
      </c>
      <c r="Q98" s="83">
        <f>'MO Výkon'!Q98+'MO Hodiny'!Q98+'MO Vozidlo'!Q98+'MA Fixní'!Q98</f>
        <v>0</v>
      </c>
      <c r="R98" s="83">
        <f>'MO Výkon'!R98+'MO Hodiny'!R98+'MO Vozidlo'!R98+'MA Fixní'!R98</f>
        <v>0</v>
      </c>
      <c r="S98" s="91">
        <f>'MO Výkon'!S98+'MO Hodiny'!S98+'MO Vozidlo'!S98+'MA Fixní'!S98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'MO Výkon'!E99+'MO Hodiny'!E99+'MO Vozidlo'!E99+'MA Fixní'!E99</f>
        <v>0</v>
      </c>
      <c r="F99" s="90">
        <f>'MO Výkon'!F99+'MO Hodiny'!F99+'MO Vozidlo'!F99+'MA Fixní'!F99</f>
        <v>0</v>
      </c>
      <c r="G99" s="90">
        <f>'MO Výkon'!G99+'MO Hodiny'!G99+'MO Vozidlo'!G99+'MA Fixní'!G99</f>
        <v>0</v>
      </c>
      <c r="H99" s="90">
        <f>'MO Výkon'!H99+'MO Hodiny'!H99+'MO Vozidlo'!H99+'MA Fixní'!H99</f>
        <v>0</v>
      </c>
      <c r="I99" s="90">
        <f>'MO Výkon'!I99+'MO Hodiny'!I99+'MO Vozidlo'!I99+'MA Fixní'!I99</f>
        <v>0</v>
      </c>
      <c r="J99" s="90">
        <f>'MO Výkon'!J99+'MO Hodiny'!J99+'MO Vozidlo'!J99+'MA Fixní'!J99</f>
        <v>0</v>
      </c>
      <c r="K99" s="90">
        <f>'MO Výkon'!K99+'MO Hodiny'!K99+'MO Vozidlo'!K99+'MA Fixní'!K99</f>
        <v>0</v>
      </c>
      <c r="L99" s="90">
        <f>'MO Výkon'!L99+'MO Hodiny'!L99+'MO Vozidlo'!L99+'MA Fixní'!L99</f>
        <v>0</v>
      </c>
      <c r="M99" s="90">
        <f>'MO Výkon'!M99+'MO Hodiny'!M99+'MO Vozidlo'!M99+'MA Fixní'!M99</f>
        <v>0</v>
      </c>
      <c r="N99" s="90">
        <f>'MO Výkon'!N99+'MO Hodiny'!N99+'MO Vozidlo'!N99+'MA Fixní'!N99</f>
        <v>0</v>
      </c>
      <c r="O99" s="90">
        <f>'MO Výkon'!O99+'MO Hodiny'!O99+'MO Vozidlo'!O99+'MA Fixní'!O99</f>
        <v>0</v>
      </c>
      <c r="P99" s="90">
        <f>'MO Výkon'!P99+'MO Hodiny'!P99+'MO Vozidlo'!P99+'MA Fixní'!P99</f>
        <v>0</v>
      </c>
      <c r="Q99" s="90">
        <f>'MO Výkon'!Q99+'MO Hodiny'!Q99+'MO Vozidlo'!Q99+'MA Fixní'!Q99</f>
        <v>0</v>
      </c>
      <c r="R99" s="90">
        <f>'MO Výkon'!R99+'MO Hodiny'!R99+'MO Vozidlo'!R99+'MA Fixní'!R99</f>
        <v>0</v>
      </c>
      <c r="S99" s="93">
        <f>'MO Výkon'!S99+'MO Hodiny'!S99+'MO Vozidlo'!S99+'MA Fixní'!S99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'MO Výkon'!E100+'MO Hodiny'!E100+'MO Vozidlo'!E100+'MA Fixní'!E100</f>
        <v>0</v>
      </c>
      <c r="F100" s="90">
        <f>'MO Výkon'!F100+'MO Hodiny'!F100+'MO Vozidlo'!F100+'MA Fixní'!F100</f>
        <v>0</v>
      </c>
      <c r="G100" s="90">
        <f>'MO Výkon'!G100+'MO Hodiny'!G100+'MO Vozidlo'!G100+'MA Fixní'!G100</f>
        <v>0</v>
      </c>
      <c r="H100" s="90">
        <f>'MO Výkon'!H100+'MO Hodiny'!H100+'MO Vozidlo'!H100+'MA Fixní'!H100</f>
        <v>0</v>
      </c>
      <c r="I100" s="90">
        <f>'MO Výkon'!I100+'MO Hodiny'!I100+'MO Vozidlo'!I100+'MA Fixní'!I100</f>
        <v>0</v>
      </c>
      <c r="J100" s="90">
        <f>'MO Výkon'!J100+'MO Hodiny'!J100+'MO Vozidlo'!J100+'MA Fixní'!J100</f>
        <v>0</v>
      </c>
      <c r="K100" s="90">
        <f>'MO Výkon'!K100+'MO Hodiny'!K100+'MO Vozidlo'!K100+'MA Fixní'!K100</f>
        <v>0</v>
      </c>
      <c r="L100" s="90">
        <f>'MO Výkon'!L100+'MO Hodiny'!L100+'MO Vozidlo'!L100+'MA Fixní'!L100</f>
        <v>0</v>
      </c>
      <c r="M100" s="90">
        <f>'MO Výkon'!M100+'MO Hodiny'!M100+'MO Vozidlo'!M100+'MA Fixní'!M100</f>
        <v>0</v>
      </c>
      <c r="N100" s="90">
        <f>'MO Výkon'!N100+'MO Hodiny'!N100+'MO Vozidlo'!N100+'MA Fixní'!N100</f>
        <v>0</v>
      </c>
      <c r="O100" s="90">
        <f>'MO Výkon'!O100+'MO Hodiny'!O100+'MO Vozidlo'!O100+'MA Fixní'!O100</f>
        <v>0</v>
      </c>
      <c r="P100" s="90">
        <f>'MO Výkon'!P100+'MO Hodiny'!P100+'MO Vozidlo'!P100+'MA Fixní'!P100</f>
        <v>0</v>
      </c>
      <c r="Q100" s="90">
        <f>'MO Výkon'!Q100+'MO Hodiny'!Q100+'MO Vozidlo'!Q100+'MA Fixní'!Q100</f>
        <v>0</v>
      </c>
      <c r="R100" s="90">
        <f>'MO Výkon'!R100+'MO Hodiny'!R100+'MO Vozidlo'!R100+'MA Fixní'!R100</f>
        <v>0</v>
      </c>
      <c r="S100" s="93">
        <f>'MO Výkon'!S100+'MO Hodiny'!S100+'MO Vozidlo'!S100+'MA Fixní'!S100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'MO Výkon'!E101+'MO Hodiny'!E101+'MO Vozidlo'!E101+'MA Fixní'!E101</f>
        <v>0</v>
      </c>
      <c r="F101" s="90">
        <f>'MO Výkon'!F101+'MO Hodiny'!F101+'MO Vozidlo'!F101+'MA Fixní'!F101</f>
        <v>0</v>
      </c>
      <c r="G101" s="90">
        <f>'MO Výkon'!G101+'MO Hodiny'!G101+'MO Vozidlo'!G101+'MA Fixní'!G101</f>
        <v>0</v>
      </c>
      <c r="H101" s="90">
        <f>'MO Výkon'!H101+'MO Hodiny'!H101+'MO Vozidlo'!H101+'MA Fixní'!H101</f>
        <v>0</v>
      </c>
      <c r="I101" s="90">
        <f>'MO Výkon'!I101+'MO Hodiny'!I101+'MO Vozidlo'!I101+'MA Fixní'!I101</f>
        <v>0</v>
      </c>
      <c r="J101" s="90">
        <f>'MO Výkon'!J101+'MO Hodiny'!J101+'MO Vozidlo'!J101+'MA Fixní'!J101</f>
        <v>0</v>
      </c>
      <c r="K101" s="90">
        <f>'MO Výkon'!K101+'MO Hodiny'!K101+'MO Vozidlo'!K101+'MA Fixní'!K101</f>
        <v>0</v>
      </c>
      <c r="L101" s="90">
        <f>'MO Výkon'!L101+'MO Hodiny'!L101+'MO Vozidlo'!L101+'MA Fixní'!L101</f>
        <v>0</v>
      </c>
      <c r="M101" s="90">
        <f>'MO Výkon'!M101+'MO Hodiny'!M101+'MO Vozidlo'!M101+'MA Fixní'!M101</f>
        <v>0</v>
      </c>
      <c r="N101" s="90">
        <f>'MO Výkon'!N101+'MO Hodiny'!N101+'MO Vozidlo'!N101+'MA Fixní'!N101</f>
        <v>0</v>
      </c>
      <c r="O101" s="90">
        <f>'MO Výkon'!O101+'MO Hodiny'!O101+'MO Vozidlo'!O101+'MA Fixní'!O101</f>
        <v>0</v>
      </c>
      <c r="P101" s="90">
        <f>'MO Výkon'!P101+'MO Hodiny'!P101+'MO Vozidlo'!P101+'MA Fixní'!P101</f>
        <v>0</v>
      </c>
      <c r="Q101" s="90">
        <f>'MO Výkon'!Q101+'MO Hodiny'!Q101+'MO Vozidlo'!Q101+'MA Fixní'!Q101</f>
        <v>0</v>
      </c>
      <c r="R101" s="90">
        <f>'MO Výkon'!R101+'MO Hodiny'!R101+'MO Vozidlo'!R101+'MA Fixní'!R101</f>
        <v>0</v>
      </c>
      <c r="S101" s="93">
        <f>'MO Výkon'!S101+'MO Hodiny'!S101+'MO Vozidlo'!S101+'MA Fixní'!S101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'MO Výkon'!E102+'MO Hodiny'!E102+'MO Vozidlo'!E102+'MA Fixní'!E102</f>
        <v>0</v>
      </c>
      <c r="F102" s="90">
        <f>'MO Výkon'!F102+'MO Hodiny'!F102+'MO Vozidlo'!F102+'MA Fixní'!F102</f>
        <v>0</v>
      </c>
      <c r="G102" s="90">
        <f>'MO Výkon'!G102+'MO Hodiny'!G102+'MO Vozidlo'!G102+'MA Fixní'!G102</f>
        <v>0</v>
      </c>
      <c r="H102" s="90">
        <f>'MO Výkon'!H102+'MO Hodiny'!H102+'MO Vozidlo'!H102+'MA Fixní'!H102</f>
        <v>0</v>
      </c>
      <c r="I102" s="90">
        <f>'MO Výkon'!I102+'MO Hodiny'!I102+'MO Vozidlo'!I102+'MA Fixní'!I102</f>
        <v>0</v>
      </c>
      <c r="J102" s="90">
        <f>'MO Výkon'!J102+'MO Hodiny'!J102+'MO Vozidlo'!J102+'MA Fixní'!J102</f>
        <v>0</v>
      </c>
      <c r="K102" s="90">
        <f>'MO Výkon'!K102+'MO Hodiny'!K102+'MO Vozidlo'!K102+'MA Fixní'!K102</f>
        <v>0</v>
      </c>
      <c r="L102" s="90">
        <f>'MO Výkon'!L102+'MO Hodiny'!L102+'MO Vozidlo'!L102+'MA Fixní'!L102</f>
        <v>0</v>
      </c>
      <c r="M102" s="90">
        <f>'MO Výkon'!M102+'MO Hodiny'!M102+'MO Vozidlo'!M102+'MA Fixní'!M102</f>
        <v>0</v>
      </c>
      <c r="N102" s="90">
        <f>'MO Výkon'!N102+'MO Hodiny'!N102+'MO Vozidlo'!N102+'MA Fixní'!N102</f>
        <v>0</v>
      </c>
      <c r="O102" s="90">
        <f>'MO Výkon'!O102+'MO Hodiny'!O102+'MO Vozidlo'!O102+'MA Fixní'!O102</f>
        <v>0</v>
      </c>
      <c r="P102" s="90">
        <f>'MO Výkon'!P102+'MO Hodiny'!P102+'MO Vozidlo'!P102+'MA Fixní'!P102</f>
        <v>0</v>
      </c>
      <c r="Q102" s="90">
        <f>'MO Výkon'!Q102+'MO Hodiny'!Q102+'MO Vozidlo'!Q102+'MA Fixní'!Q102</f>
        <v>0</v>
      </c>
      <c r="R102" s="90">
        <f>'MO Výkon'!R102+'MO Hodiny'!R102+'MO Vozidlo'!R102+'MA Fixní'!R102</f>
        <v>0</v>
      </c>
      <c r="S102" s="93">
        <f>'MO Výkon'!S102+'MO Hodiny'!S102+'MO Vozidlo'!S102+'MA Fixní'!S102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'MO Výkon'!E103+'MO Hodiny'!E103+'MO Vozidlo'!E103+'MA Fixní'!E103</f>
        <v>0</v>
      </c>
      <c r="F103" s="90">
        <f>'MO Výkon'!F103+'MO Hodiny'!F103+'MO Vozidlo'!F103+'MA Fixní'!F103</f>
        <v>0</v>
      </c>
      <c r="G103" s="90">
        <f>'MO Výkon'!G103+'MO Hodiny'!G103+'MO Vozidlo'!G103+'MA Fixní'!G103</f>
        <v>0</v>
      </c>
      <c r="H103" s="90">
        <f>'MO Výkon'!H103+'MO Hodiny'!H103+'MO Vozidlo'!H103+'MA Fixní'!H103</f>
        <v>0</v>
      </c>
      <c r="I103" s="90">
        <f>'MO Výkon'!I103+'MO Hodiny'!I103+'MO Vozidlo'!I103+'MA Fixní'!I103</f>
        <v>0</v>
      </c>
      <c r="J103" s="90">
        <f>'MO Výkon'!J103+'MO Hodiny'!J103+'MO Vozidlo'!J103+'MA Fixní'!J103</f>
        <v>0</v>
      </c>
      <c r="K103" s="90">
        <f>'MO Výkon'!K103+'MO Hodiny'!K103+'MO Vozidlo'!K103+'MA Fixní'!K103</f>
        <v>0</v>
      </c>
      <c r="L103" s="90">
        <f>'MO Výkon'!L103+'MO Hodiny'!L103+'MO Vozidlo'!L103+'MA Fixní'!L103</f>
        <v>0</v>
      </c>
      <c r="M103" s="90">
        <f>'MO Výkon'!M103+'MO Hodiny'!M103+'MO Vozidlo'!M103+'MA Fixní'!M103</f>
        <v>0</v>
      </c>
      <c r="N103" s="90">
        <f>'MO Výkon'!N103+'MO Hodiny'!N103+'MO Vozidlo'!N103+'MA Fixní'!N103</f>
        <v>0</v>
      </c>
      <c r="O103" s="90">
        <f>'MO Výkon'!O103+'MO Hodiny'!O103+'MO Vozidlo'!O103+'MA Fixní'!O103</f>
        <v>0</v>
      </c>
      <c r="P103" s="90">
        <f>'MO Výkon'!P103+'MO Hodiny'!P103+'MO Vozidlo'!P103+'MA Fixní'!P103</f>
        <v>0</v>
      </c>
      <c r="Q103" s="90">
        <f>'MO Výkon'!Q103+'MO Hodiny'!Q103+'MO Vozidlo'!Q103+'MA Fixní'!Q103</f>
        <v>0</v>
      </c>
      <c r="R103" s="90">
        <f>'MO Výkon'!R103+'MO Hodiny'!R103+'MO Vozidlo'!R103+'MA Fixní'!R103</f>
        <v>0</v>
      </c>
      <c r="S103" s="93">
        <f>'MO Výkon'!S103+'MO Hodiny'!S103+'MO Vozidlo'!S103+'MA Fixní'!S103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'MO Výkon'!E104+'MO Hodiny'!E104+'MO Vozidlo'!E104+'MA Fixní'!E104</f>
        <v>0</v>
      </c>
      <c r="F104" s="90">
        <f>'MO Výkon'!F104+'MO Hodiny'!F104+'MO Vozidlo'!F104+'MA Fixní'!F104</f>
        <v>0</v>
      </c>
      <c r="G104" s="90">
        <f>'MO Výkon'!G104+'MO Hodiny'!G104+'MO Vozidlo'!G104+'MA Fixní'!G104</f>
        <v>0</v>
      </c>
      <c r="H104" s="90">
        <f>'MO Výkon'!H104+'MO Hodiny'!H104+'MO Vozidlo'!H104+'MA Fixní'!H104</f>
        <v>0</v>
      </c>
      <c r="I104" s="90">
        <f>'MO Výkon'!I104+'MO Hodiny'!I104+'MO Vozidlo'!I104+'MA Fixní'!I104</f>
        <v>0</v>
      </c>
      <c r="J104" s="90">
        <f>'MO Výkon'!J104+'MO Hodiny'!J104+'MO Vozidlo'!J104+'MA Fixní'!J104</f>
        <v>0</v>
      </c>
      <c r="K104" s="90">
        <f>'MO Výkon'!K104+'MO Hodiny'!K104+'MO Vozidlo'!K104+'MA Fixní'!K104</f>
        <v>0</v>
      </c>
      <c r="L104" s="90">
        <f>'MO Výkon'!L104+'MO Hodiny'!L104+'MO Vozidlo'!L104+'MA Fixní'!L104</f>
        <v>0</v>
      </c>
      <c r="M104" s="90">
        <f>'MO Výkon'!M104+'MO Hodiny'!M104+'MO Vozidlo'!M104+'MA Fixní'!M104</f>
        <v>0</v>
      </c>
      <c r="N104" s="90">
        <f>'MO Výkon'!N104+'MO Hodiny'!N104+'MO Vozidlo'!N104+'MA Fixní'!N104</f>
        <v>0</v>
      </c>
      <c r="O104" s="90">
        <f>'MO Výkon'!O104+'MO Hodiny'!O104+'MO Vozidlo'!O104+'MA Fixní'!O104</f>
        <v>0</v>
      </c>
      <c r="P104" s="90">
        <f>'MO Výkon'!P104+'MO Hodiny'!P104+'MO Vozidlo'!P104+'MA Fixní'!P104</f>
        <v>0</v>
      </c>
      <c r="Q104" s="90">
        <f>'MO Výkon'!Q104+'MO Hodiny'!Q104+'MO Vozidlo'!Q104+'MA Fixní'!Q104</f>
        <v>0</v>
      </c>
      <c r="R104" s="90">
        <f>'MO Výkon'!R104+'MO Hodiny'!R104+'MO Vozidlo'!R104+'MA Fixní'!R104</f>
        <v>0</v>
      </c>
      <c r="S104" s="93">
        <f>'MO Výkon'!S104+'MO Hodiny'!S104+'MO Vozidlo'!S104+'MA Fixní'!S104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'MO Výkon'!E105+'MO Hodiny'!E105+'MO Vozidlo'!E105+'MA Fixní'!E105</f>
        <v>0</v>
      </c>
      <c r="F105" s="90">
        <f>'MO Výkon'!F105+'MO Hodiny'!F105+'MO Vozidlo'!F105+'MA Fixní'!F105</f>
        <v>0</v>
      </c>
      <c r="G105" s="90">
        <f>'MO Výkon'!G105+'MO Hodiny'!G105+'MO Vozidlo'!G105+'MA Fixní'!G105</f>
        <v>0</v>
      </c>
      <c r="H105" s="90">
        <f>'MO Výkon'!H105+'MO Hodiny'!H105+'MO Vozidlo'!H105+'MA Fixní'!H105</f>
        <v>0</v>
      </c>
      <c r="I105" s="90">
        <f>'MO Výkon'!I105+'MO Hodiny'!I105+'MO Vozidlo'!I105+'MA Fixní'!I105</f>
        <v>0</v>
      </c>
      <c r="J105" s="90">
        <f>'MO Výkon'!J105+'MO Hodiny'!J105+'MO Vozidlo'!J105+'MA Fixní'!J105</f>
        <v>0</v>
      </c>
      <c r="K105" s="90">
        <f>'MO Výkon'!K105+'MO Hodiny'!K105+'MO Vozidlo'!K105+'MA Fixní'!K105</f>
        <v>0</v>
      </c>
      <c r="L105" s="90">
        <f>'MO Výkon'!L105+'MO Hodiny'!L105+'MO Vozidlo'!L105+'MA Fixní'!L105</f>
        <v>0</v>
      </c>
      <c r="M105" s="90">
        <f>'MO Výkon'!M105+'MO Hodiny'!M105+'MO Vozidlo'!M105+'MA Fixní'!M105</f>
        <v>0</v>
      </c>
      <c r="N105" s="90">
        <f>'MO Výkon'!N105+'MO Hodiny'!N105+'MO Vozidlo'!N105+'MA Fixní'!N105</f>
        <v>0</v>
      </c>
      <c r="O105" s="90">
        <f>'MO Výkon'!O105+'MO Hodiny'!O105+'MO Vozidlo'!O105+'MA Fixní'!O105</f>
        <v>0</v>
      </c>
      <c r="P105" s="90">
        <f>'MO Výkon'!P105+'MO Hodiny'!P105+'MO Vozidlo'!P105+'MA Fixní'!P105</f>
        <v>0</v>
      </c>
      <c r="Q105" s="90">
        <f>'MO Výkon'!Q105+'MO Hodiny'!Q105+'MO Vozidlo'!Q105+'MA Fixní'!Q105</f>
        <v>0</v>
      </c>
      <c r="R105" s="90">
        <f>'MO Výkon'!R105+'MO Hodiny'!R105+'MO Vozidlo'!R105+'MA Fixní'!R105</f>
        <v>0</v>
      </c>
      <c r="S105" s="93">
        <f>'MO Výkon'!S105+'MO Hodiny'!S105+'MO Vozidlo'!S105+'MA Fixní'!S105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'MO Výkon'!E106+'MO Hodiny'!E106+'MO Vozidlo'!E106+'MA Fixní'!E106</f>
        <v>0</v>
      </c>
      <c r="F106" s="90">
        <f>'MO Výkon'!F106+'MO Hodiny'!F106+'MO Vozidlo'!F106+'MA Fixní'!F106</f>
        <v>0</v>
      </c>
      <c r="G106" s="90">
        <f>'MO Výkon'!G106+'MO Hodiny'!G106+'MO Vozidlo'!G106+'MA Fixní'!G106</f>
        <v>0</v>
      </c>
      <c r="H106" s="90">
        <f>'MO Výkon'!H106+'MO Hodiny'!H106+'MO Vozidlo'!H106+'MA Fixní'!H106</f>
        <v>0</v>
      </c>
      <c r="I106" s="90">
        <f>'MO Výkon'!I106+'MO Hodiny'!I106+'MO Vozidlo'!I106+'MA Fixní'!I106</f>
        <v>0</v>
      </c>
      <c r="J106" s="90">
        <f>'MO Výkon'!J106+'MO Hodiny'!J106+'MO Vozidlo'!J106+'MA Fixní'!J106</f>
        <v>0</v>
      </c>
      <c r="K106" s="90">
        <f>'MO Výkon'!K106+'MO Hodiny'!K106+'MO Vozidlo'!K106+'MA Fixní'!K106</f>
        <v>0</v>
      </c>
      <c r="L106" s="90">
        <f>'MO Výkon'!L106+'MO Hodiny'!L106+'MO Vozidlo'!L106+'MA Fixní'!L106</f>
        <v>0</v>
      </c>
      <c r="M106" s="90">
        <f>'MO Výkon'!M106+'MO Hodiny'!M106+'MO Vozidlo'!M106+'MA Fixní'!M106</f>
        <v>0</v>
      </c>
      <c r="N106" s="90">
        <f>'MO Výkon'!N106+'MO Hodiny'!N106+'MO Vozidlo'!N106+'MA Fixní'!N106</f>
        <v>0</v>
      </c>
      <c r="O106" s="90">
        <f>'MO Výkon'!O106+'MO Hodiny'!O106+'MO Vozidlo'!O106+'MA Fixní'!O106</f>
        <v>0</v>
      </c>
      <c r="P106" s="90">
        <f>'MO Výkon'!P106+'MO Hodiny'!P106+'MO Vozidlo'!P106+'MA Fixní'!P106</f>
        <v>0</v>
      </c>
      <c r="Q106" s="90">
        <f>'MO Výkon'!Q106+'MO Hodiny'!Q106+'MO Vozidlo'!Q106+'MA Fixní'!Q106</f>
        <v>0</v>
      </c>
      <c r="R106" s="90">
        <f>'MO Výkon'!R106+'MO Hodiny'!R106+'MO Vozidlo'!R106+'MA Fixní'!R106</f>
        <v>0</v>
      </c>
      <c r="S106" s="93">
        <f>'MO Výkon'!S106+'MO Hodiny'!S106+'MO Vozidlo'!S106+'MA Fixní'!S106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'MO Výkon'!E107+'MO Hodiny'!E107+'MO Vozidlo'!E107+'MA Fixní'!E107</f>
        <v>0</v>
      </c>
      <c r="F107" s="90">
        <f>'MO Výkon'!F107+'MO Hodiny'!F107+'MO Vozidlo'!F107+'MA Fixní'!F107</f>
        <v>0</v>
      </c>
      <c r="G107" s="90">
        <f>'MO Výkon'!G107+'MO Hodiny'!G107+'MO Vozidlo'!G107+'MA Fixní'!G107</f>
        <v>0</v>
      </c>
      <c r="H107" s="90">
        <f>'MO Výkon'!H107+'MO Hodiny'!H107+'MO Vozidlo'!H107+'MA Fixní'!H107</f>
        <v>0</v>
      </c>
      <c r="I107" s="90">
        <f>'MO Výkon'!I107+'MO Hodiny'!I107+'MO Vozidlo'!I107+'MA Fixní'!I107</f>
        <v>0</v>
      </c>
      <c r="J107" s="90">
        <f>'MO Výkon'!J107+'MO Hodiny'!J107+'MO Vozidlo'!J107+'MA Fixní'!J107</f>
        <v>0</v>
      </c>
      <c r="K107" s="90">
        <f>'MO Výkon'!K107+'MO Hodiny'!K107+'MO Vozidlo'!K107+'MA Fixní'!K107</f>
        <v>0</v>
      </c>
      <c r="L107" s="90">
        <f>'MO Výkon'!L107+'MO Hodiny'!L107+'MO Vozidlo'!L107+'MA Fixní'!L107</f>
        <v>0</v>
      </c>
      <c r="M107" s="90">
        <f>'MO Výkon'!M107+'MO Hodiny'!M107+'MO Vozidlo'!M107+'MA Fixní'!M107</f>
        <v>0</v>
      </c>
      <c r="N107" s="90">
        <f>'MO Výkon'!N107+'MO Hodiny'!N107+'MO Vozidlo'!N107+'MA Fixní'!N107</f>
        <v>0</v>
      </c>
      <c r="O107" s="90">
        <f>'MO Výkon'!O107+'MO Hodiny'!O107+'MO Vozidlo'!O107+'MA Fixní'!O107</f>
        <v>0</v>
      </c>
      <c r="P107" s="90">
        <f>'MO Výkon'!P107+'MO Hodiny'!P107+'MO Vozidlo'!P107+'MA Fixní'!P107</f>
        <v>0</v>
      </c>
      <c r="Q107" s="90">
        <f>'MO Výkon'!Q107+'MO Hodiny'!Q107+'MO Vozidlo'!Q107+'MA Fixní'!Q107</f>
        <v>0</v>
      </c>
      <c r="R107" s="90">
        <f>'MO Výkon'!R107+'MO Hodiny'!R107+'MO Vozidlo'!R107+'MA Fixní'!R107</f>
        <v>0</v>
      </c>
      <c r="S107" s="93">
        <f>'MO Výkon'!S107+'MO Hodiny'!S107+'MO Vozidlo'!S107+'MA Fixní'!S107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'MO Výkon'!E108+'MO Hodiny'!E108+'MO Vozidlo'!E108+'MA Fixní'!E108</f>
        <v>0</v>
      </c>
      <c r="F108" s="90">
        <f>'MO Výkon'!F108+'MO Hodiny'!F108+'MO Vozidlo'!F108+'MA Fixní'!F108</f>
        <v>0</v>
      </c>
      <c r="G108" s="90">
        <f>'MO Výkon'!G108+'MO Hodiny'!G108+'MO Vozidlo'!G108+'MA Fixní'!G108</f>
        <v>0</v>
      </c>
      <c r="H108" s="90">
        <f>'MO Výkon'!H108+'MO Hodiny'!H108+'MO Vozidlo'!H108+'MA Fixní'!H108</f>
        <v>0</v>
      </c>
      <c r="I108" s="90">
        <f>'MO Výkon'!I108+'MO Hodiny'!I108+'MO Vozidlo'!I108+'MA Fixní'!I108</f>
        <v>0</v>
      </c>
      <c r="J108" s="90">
        <f>'MO Výkon'!J108+'MO Hodiny'!J108+'MO Vozidlo'!J108+'MA Fixní'!J108</f>
        <v>0</v>
      </c>
      <c r="K108" s="90">
        <f>'MO Výkon'!K108+'MO Hodiny'!K108+'MO Vozidlo'!K108+'MA Fixní'!K108</f>
        <v>0</v>
      </c>
      <c r="L108" s="90">
        <f>'MO Výkon'!L108+'MO Hodiny'!L108+'MO Vozidlo'!L108+'MA Fixní'!L108</f>
        <v>0</v>
      </c>
      <c r="M108" s="90">
        <f>'MO Výkon'!M108+'MO Hodiny'!M108+'MO Vozidlo'!M108+'MA Fixní'!M108</f>
        <v>0</v>
      </c>
      <c r="N108" s="90">
        <f>'MO Výkon'!N108+'MO Hodiny'!N108+'MO Vozidlo'!N108+'MA Fixní'!N108</f>
        <v>0</v>
      </c>
      <c r="O108" s="90">
        <f>'MO Výkon'!O108+'MO Hodiny'!O108+'MO Vozidlo'!O108+'MA Fixní'!O108</f>
        <v>0</v>
      </c>
      <c r="P108" s="90">
        <f>'MO Výkon'!P108+'MO Hodiny'!P108+'MO Vozidlo'!P108+'MA Fixní'!P108</f>
        <v>0</v>
      </c>
      <c r="Q108" s="90">
        <f>'MO Výkon'!Q108+'MO Hodiny'!Q108+'MO Vozidlo'!Q108+'MA Fixní'!Q108</f>
        <v>0</v>
      </c>
      <c r="R108" s="90">
        <f>'MO Výkon'!R108+'MO Hodiny'!R108+'MO Vozidlo'!R108+'MA Fixní'!R108</f>
        <v>0</v>
      </c>
      <c r="S108" s="93">
        <f>'MO Výkon'!S108+'MO Hodiny'!S108+'MO Vozidlo'!S108+'MA Fixní'!S108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'MO Výkon'!E109+'MO Hodiny'!E109+'MO Vozidlo'!E109+'MA Fixní'!E109</f>
        <v>0</v>
      </c>
      <c r="F109" s="90">
        <f>'MO Výkon'!F109+'MO Hodiny'!F109+'MO Vozidlo'!F109+'MA Fixní'!F109</f>
        <v>0</v>
      </c>
      <c r="G109" s="90">
        <f>'MO Výkon'!G109+'MO Hodiny'!G109+'MO Vozidlo'!G109+'MA Fixní'!G109</f>
        <v>0</v>
      </c>
      <c r="H109" s="90">
        <f>'MO Výkon'!H109+'MO Hodiny'!H109+'MO Vozidlo'!H109+'MA Fixní'!H109</f>
        <v>0</v>
      </c>
      <c r="I109" s="90">
        <f>'MO Výkon'!I109+'MO Hodiny'!I109+'MO Vozidlo'!I109+'MA Fixní'!I109</f>
        <v>0</v>
      </c>
      <c r="J109" s="90">
        <f>'MO Výkon'!J109+'MO Hodiny'!J109+'MO Vozidlo'!J109+'MA Fixní'!J109</f>
        <v>0</v>
      </c>
      <c r="K109" s="90">
        <f>'MO Výkon'!K109+'MO Hodiny'!K109+'MO Vozidlo'!K109+'MA Fixní'!K109</f>
        <v>0</v>
      </c>
      <c r="L109" s="90">
        <f>'MO Výkon'!L109+'MO Hodiny'!L109+'MO Vozidlo'!L109+'MA Fixní'!L109</f>
        <v>0</v>
      </c>
      <c r="M109" s="90">
        <f>'MO Výkon'!M109+'MO Hodiny'!M109+'MO Vozidlo'!M109+'MA Fixní'!M109</f>
        <v>0</v>
      </c>
      <c r="N109" s="90">
        <f>'MO Výkon'!N109+'MO Hodiny'!N109+'MO Vozidlo'!N109+'MA Fixní'!N109</f>
        <v>0</v>
      </c>
      <c r="O109" s="90">
        <f>'MO Výkon'!O109+'MO Hodiny'!O109+'MO Vozidlo'!O109+'MA Fixní'!O109</f>
        <v>0</v>
      </c>
      <c r="P109" s="90">
        <f>'MO Výkon'!P109+'MO Hodiny'!P109+'MO Vozidlo'!P109+'MA Fixní'!P109</f>
        <v>0</v>
      </c>
      <c r="Q109" s="90">
        <f>'MO Výkon'!Q109+'MO Hodiny'!Q109+'MO Vozidlo'!Q109+'MA Fixní'!Q109</f>
        <v>0</v>
      </c>
      <c r="R109" s="90">
        <f>'MO Výkon'!R109+'MO Hodiny'!R109+'MO Vozidlo'!R109+'MA Fixní'!R109</f>
        <v>0</v>
      </c>
      <c r="S109" s="93">
        <f>'MO Výkon'!S109+'MO Hodiny'!S109+'MO Vozidlo'!S109+'MA Fixní'!S109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'MO Výkon'!E110+'MO Hodiny'!E110+'MO Vozidlo'!E110+'MA Fixní'!E110</f>
        <v>0</v>
      </c>
      <c r="F110" s="90">
        <f>'MO Výkon'!F110+'MO Hodiny'!F110+'MO Vozidlo'!F110+'MA Fixní'!F110</f>
        <v>0</v>
      </c>
      <c r="G110" s="90">
        <f>'MO Výkon'!G110+'MO Hodiny'!G110+'MO Vozidlo'!G110+'MA Fixní'!G110</f>
        <v>0</v>
      </c>
      <c r="H110" s="90">
        <f>'MO Výkon'!H110+'MO Hodiny'!H110+'MO Vozidlo'!H110+'MA Fixní'!H110</f>
        <v>0</v>
      </c>
      <c r="I110" s="90">
        <f>'MO Výkon'!I110+'MO Hodiny'!I110+'MO Vozidlo'!I110+'MA Fixní'!I110</f>
        <v>0</v>
      </c>
      <c r="J110" s="90">
        <f>'MO Výkon'!J110+'MO Hodiny'!J110+'MO Vozidlo'!J110+'MA Fixní'!J110</f>
        <v>0</v>
      </c>
      <c r="K110" s="90">
        <f>'MO Výkon'!K110+'MO Hodiny'!K110+'MO Vozidlo'!K110+'MA Fixní'!K110</f>
        <v>0</v>
      </c>
      <c r="L110" s="90">
        <f>'MO Výkon'!L110+'MO Hodiny'!L110+'MO Vozidlo'!L110+'MA Fixní'!L110</f>
        <v>0</v>
      </c>
      <c r="M110" s="90">
        <f>'MO Výkon'!M110+'MO Hodiny'!M110+'MO Vozidlo'!M110+'MA Fixní'!M110</f>
        <v>0</v>
      </c>
      <c r="N110" s="90">
        <f>'MO Výkon'!N110+'MO Hodiny'!N110+'MO Vozidlo'!N110+'MA Fixní'!N110</f>
        <v>0</v>
      </c>
      <c r="O110" s="90">
        <f>'MO Výkon'!O110+'MO Hodiny'!O110+'MO Vozidlo'!O110+'MA Fixní'!O110</f>
        <v>0</v>
      </c>
      <c r="P110" s="90">
        <f>'MO Výkon'!P110+'MO Hodiny'!P110+'MO Vozidlo'!P110+'MA Fixní'!P110</f>
        <v>0</v>
      </c>
      <c r="Q110" s="90">
        <f>'MO Výkon'!Q110+'MO Hodiny'!Q110+'MO Vozidlo'!Q110+'MA Fixní'!Q110</f>
        <v>0</v>
      </c>
      <c r="R110" s="90">
        <f>'MO Výkon'!R110+'MO Hodiny'!R110+'MO Vozidlo'!R110+'MA Fixní'!R110</f>
        <v>0</v>
      </c>
      <c r="S110" s="93">
        <f>'MO Výkon'!S110+'MO Hodiny'!S110+'MO Vozidlo'!S110+'MA Fixní'!S110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'MO Výkon'!E111+'MO Hodiny'!E111+'MO Vozidlo'!E111+'MA Fixní'!E111</f>
        <v>0</v>
      </c>
      <c r="F111" s="90">
        <f>'MO Výkon'!F111+'MO Hodiny'!F111+'MO Vozidlo'!F111+'MA Fixní'!F111</f>
        <v>0</v>
      </c>
      <c r="G111" s="90">
        <f>'MO Výkon'!G111+'MO Hodiny'!G111+'MO Vozidlo'!G111+'MA Fixní'!G111</f>
        <v>0</v>
      </c>
      <c r="H111" s="90">
        <f>'MO Výkon'!H111+'MO Hodiny'!H111+'MO Vozidlo'!H111+'MA Fixní'!H111</f>
        <v>0</v>
      </c>
      <c r="I111" s="90">
        <f>'MO Výkon'!I111+'MO Hodiny'!I111+'MO Vozidlo'!I111+'MA Fixní'!I111</f>
        <v>0</v>
      </c>
      <c r="J111" s="90">
        <f>'MO Výkon'!J111+'MO Hodiny'!J111+'MO Vozidlo'!J111+'MA Fixní'!J111</f>
        <v>0</v>
      </c>
      <c r="K111" s="90">
        <f>'MO Výkon'!K111+'MO Hodiny'!K111+'MO Vozidlo'!K111+'MA Fixní'!K111</f>
        <v>0</v>
      </c>
      <c r="L111" s="90">
        <f>'MO Výkon'!L111+'MO Hodiny'!L111+'MO Vozidlo'!L111+'MA Fixní'!L111</f>
        <v>0</v>
      </c>
      <c r="M111" s="90">
        <f>'MO Výkon'!M111+'MO Hodiny'!M111+'MO Vozidlo'!M111+'MA Fixní'!M111</f>
        <v>0</v>
      </c>
      <c r="N111" s="90">
        <f>'MO Výkon'!N111+'MO Hodiny'!N111+'MO Vozidlo'!N111+'MA Fixní'!N111</f>
        <v>0</v>
      </c>
      <c r="O111" s="90">
        <f>'MO Výkon'!O111+'MO Hodiny'!O111+'MO Vozidlo'!O111+'MA Fixní'!O111</f>
        <v>0</v>
      </c>
      <c r="P111" s="90">
        <f>'MO Výkon'!P111+'MO Hodiny'!P111+'MO Vozidlo'!P111+'MA Fixní'!P111</f>
        <v>0</v>
      </c>
      <c r="Q111" s="90">
        <f>'MO Výkon'!Q111+'MO Hodiny'!Q111+'MO Vozidlo'!Q111+'MA Fixní'!Q111</f>
        <v>0</v>
      </c>
      <c r="R111" s="90">
        <f>'MO Výkon'!R111+'MO Hodiny'!R111+'MO Vozidlo'!R111+'MA Fixní'!R111</f>
        <v>0</v>
      </c>
      <c r="S111" s="93">
        <f>'MO Výkon'!S111+'MO Hodiny'!S111+'MO Vozidlo'!S111+'MA Fixní'!S111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'MO Výkon'!E112+'MO Hodiny'!E112+'MO Vozidlo'!E112+'MA Fixní'!E112</f>
        <v>0</v>
      </c>
      <c r="F112" s="90">
        <f>'MO Výkon'!F112+'MO Hodiny'!F112+'MO Vozidlo'!F112+'MA Fixní'!F112</f>
        <v>0</v>
      </c>
      <c r="G112" s="90">
        <f>'MO Výkon'!G112+'MO Hodiny'!G112+'MO Vozidlo'!G112+'MA Fixní'!G112</f>
        <v>0</v>
      </c>
      <c r="H112" s="90">
        <f>'MO Výkon'!H112+'MO Hodiny'!H112+'MO Vozidlo'!H112+'MA Fixní'!H112</f>
        <v>0</v>
      </c>
      <c r="I112" s="90">
        <f>'MO Výkon'!I112+'MO Hodiny'!I112+'MO Vozidlo'!I112+'MA Fixní'!I112</f>
        <v>0</v>
      </c>
      <c r="J112" s="90">
        <f>'MO Výkon'!J112+'MO Hodiny'!J112+'MO Vozidlo'!J112+'MA Fixní'!J112</f>
        <v>0</v>
      </c>
      <c r="K112" s="90">
        <f>'MO Výkon'!K112+'MO Hodiny'!K112+'MO Vozidlo'!K112+'MA Fixní'!K112</f>
        <v>0</v>
      </c>
      <c r="L112" s="90">
        <f>'MO Výkon'!L112+'MO Hodiny'!L112+'MO Vozidlo'!L112+'MA Fixní'!L112</f>
        <v>0</v>
      </c>
      <c r="M112" s="90">
        <f>'MO Výkon'!M112+'MO Hodiny'!M112+'MO Vozidlo'!M112+'MA Fixní'!M112</f>
        <v>0</v>
      </c>
      <c r="N112" s="90">
        <f>'MO Výkon'!N112+'MO Hodiny'!N112+'MO Vozidlo'!N112+'MA Fixní'!N112</f>
        <v>0</v>
      </c>
      <c r="O112" s="90">
        <f>'MO Výkon'!O112+'MO Hodiny'!O112+'MO Vozidlo'!O112+'MA Fixní'!O112</f>
        <v>0</v>
      </c>
      <c r="P112" s="90">
        <f>'MO Výkon'!P112+'MO Hodiny'!P112+'MO Vozidlo'!P112+'MA Fixní'!P112</f>
        <v>0</v>
      </c>
      <c r="Q112" s="90">
        <f>'MO Výkon'!Q112+'MO Hodiny'!Q112+'MO Vozidlo'!Q112+'MA Fixní'!Q112</f>
        <v>0</v>
      </c>
      <c r="R112" s="90">
        <f>'MO Výkon'!R112+'MO Hodiny'!R112+'MO Vozidlo'!R112+'MA Fixní'!R112</f>
        <v>0</v>
      </c>
      <c r="S112" s="93">
        <f>'MO Výkon'!S112+'MO Hodiny'!S112+'MO Vozidlo'!S112+'MA Fixní'!S112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'MO Výkon'!E113+'MO Hodiny'!E113+'MO Vozidlo'!E113+'MA Fixní'!E113</f>
        <v>0</v>
      </c>
      <c r="F113" s="90">
        <f>'MO Výkon'!F113+'MO Hodiny'!F113+'MO Vozidlo'!F113+'MA Fixní'!F113</f>
        <v>0</v>
      </c>
      <c r="G113" s="90">
        <f>'MO Výkon'!G113+'MO Hodiny'!G113+'MO Vozidlo'!G113+'MA Fixní'!G113</f>
        <v>0</v>
      </c>
      <c r="H113" s="90">
        <f>'MO Výkon'!H113+'MO Hodiny'!H113+'MO Vozidlo'!H113+'MA Fixní'!H113</f>
        <v>0</v>
      </c>
      <c r="I113" s="90">
        <f>'MO Výkon'!I113+'MO Hodiny'!I113+'MO Vozidlo'!I113+'MA Fixní'!I113</f>
        <v>0</v>
      </c>
      <c r="J113" s="90">
        <f>'MO Výkon'!J113+'MO Hodiny'!J113+'MO Vozidlo'!J113+'MA Fixní'!J113</f>
        <v>0</v>
      </c>
      <c r="K113" s="90">
        <f>'MO Výkon'!K113+'MO Hodiny'!K113+'MO Vozidlo'!K113+'MA Fixní'!K113</f>
        <v>0</v>
      </c>
      <c r="L113" s="90">
        <f>'MO Výkon'!L113+'MO Hodiny'!L113+'MO Vozidlo'!L113+'MA Fixní'!L113</f>
        <v>0</v>
      </c>
      <c r="M113" s="90">
        <f>'MO Výkon'!M113+'MO Hodiny'!M113+'MO Vozidlo'!M113+'MA Fixní'!M113</f>
        <v>0</v>
      </c>
      <c r="N113" s="90">
        <f>'MO Výkon'!N113+'MO Hodiny'!N113+'MO Vozidlo'!N113+'MA Fixní'!N113</f>
        <v>0</v>
      </c>
      <c r="O113" s="90">
        <f>'MO Výkon'!O113+'MO Hodiny'!O113+'MO Vozidlo'!O113+'MA Fixní'!O113</f>
        <v>0</v>
      </c>
      <c r="P113" s="90">
        <f>'MO Výkon'!P113+'MO Hodiny'!P113+'MO Vozidlo'!P113+'MA Fixní'!P113</f>
        <v>0</v>
      </c>
      <c r="Q113" s="90">
        <f>'MO Výkon'!Q113+'MO Hodiny'!Q113+'MO Vozidlo'!Q113+'MA Fixní'!Q113</f>
        <v>0</v>
      </c>
      <c r="R113" s="90">
        <f>'MO Výkon'!R113+'MO Hodiny'!R113+'MO Vozidlo'!R113+'MA Fixní'!R113</f>
        <v>0</v>
      </c>
      <c r="S113" s="93">
        <f>'MO Výkon'!S113+'MO Hodiny'!S113+'MO Vozidlo'!S113+'MA Fixní'!S113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'MO Výkon'!E114+'MO Hodiny'!E114+'MO Vozidlo'!E114+'MA Fixní'!E114</f>
        <v>0</v>
      </c>
      <c r="F114" s="90">
        <f>'MO Výkon'!F114+'MO Hodiny'!F114+'MO Vozidlo'!F114+'MA Fixní'!F114</f>
        <v>0</v>
      </c>
      <c r="G114" s="90">
        <f>'MO Výkon'!G114+'MO Hodiny'!G114+'MO Vozidlo'!G114+'MA Fixní'!G114</f>
        <v>0</v>
      </c>
      <c r="H114" s="90">
        <f>'MO Výkon'!H114+'MO Hodiny'!H114+'MO Vozidlo'!H114+'MA Fixní'!H114</f>
        <v>0</v>
      </c>
      <c r="I114" s="90">
        <f>'MO Výkon'!I114+'MO Hodiny'!I114+'MO Vozidlo'!I114+'MA Fixní'!I114</f>
        <v>0</v>
      </c>
      <c r="J114" s="90">
        <f>'MO Výkon'!J114+'MO Hodiny'!J114+'MO Vozidlo'!J114+'MA Fixní'!J114</f>
        <v>0</v>
      </c>
      <c r="K114" s="90">
        <f>'MO Výkon'!K114+'MO Hodiny'!K114+'MO Vozidlo'!K114+'MA Fixní'!K114</f>
        <v>0</v>
      </c>
      <c r="L114" s="90">
        <f>'MO Výkon'!L114+'MO Hodiny'!L114+'MO Vozidlo'!L114+'MA Fixní'!L114</f>
        <v>0</v>
      </c>
      <c r="M114" s="90">
        <f>'MO Výkon'!M114+'MO Hodiny'!M114+'MO Vozidlo'!M114+'MA Fixní'!M114</f>
        <v>0</v>
      </c>
      <c r="N114" s="90">
        <f>'MO Výkon'!N114+'MO Hodiny'!N114+'MO Vozidlo'!N114+'MA Fixní'!N114</f>
        <v>0</v>
      </c>
      <c r="O114" s="90">
        <f>'MO Výkon'!O114+'MO Hodiny'!O114+'MO Vozidlo'!O114+'MA Fixní'!O114</f>
        <v>0</v>
      </c>
      <c r="P114" s="90">
        <f>'MO Výkon'!P114+'MO Hodiny'!P114+'MO Vozidlo'!P114+'MA Fixní'!P114</f>
        <v>0</v>
      </c>
      <c r="Q114" s="90">
        <f>'MO Výkon'!Q114+'MO Hodiny'!Q114+'MO Vozidlo'!Q114+'MA Fixní'!Q114</f>
        <v>0</v>
      </c>
      <c r="R114" s="90">
        <f>'MO Výkon'!R114+'MO Hodiny'!R114+'MO Vozidlo'!R114+'MA Fixní'!R114</f>
        <v>0</v>
      </c>
      <c r="S114" s="93">
        <f>'MO Výkon'!S114+'MO Hodiny'!S114+'MO Vozidlo'!S114+'MA Fixní'!S114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'MO Výkon'!E115+'MO Hodiny'!E115+'MO Vozidlo'!E115+'MA Fixní'!E115</f>
        <v>0</v>
      </c>
      <c r="F115" s="90">
        <f>'MO Výkon'!F115+'MO Hodiny'!F115+'MO Vozidlo'!F115+'MA Fixní'!F115</f>
        <v>0</v>
      </c>
      <c r="G115" s="90">
        <f>'MO Výkon'!G115+'MO Hodiny'!G115+'MO Vozidlo'!G115+'MA Fixní'!G115</f>
        <v>0</v>
      </c>
      <c r="H115" s="90">
        <f>'MO Výkon'!H115+'MO Hodiny'!H115+'MO Vozidlo'!H115+'MA Fixní'!H115</f>
        <v>0</v>
      </c>
      <c r="I115" s="90">
        <f>'MO Výkon'!I115+'MO Hodiny'!I115+'MO Vozidlo'!I115+'MA Fixní'!I115</f>
        <v>0</v>
      </c>
      <c r="J115" s="90">
        <f>'MO Výkon'!J115+'MO Hodiny'!J115+'MO Vozidlo'!J115+'MA Fixní'!J115</f>
        <v>0</v>
      </c>
      <c r="K115" s="90">
        <f>'MO Výkon'!K115+'MO Hodiny'!K115+'MO Vozidlo'!K115+'MA Fixní'!K115</f>
        <v>0</v>
      </c>
      <c r="L115" s="90">
        <f>'MO Výkon'!L115+'MO Hodiny'!L115+'MO Vozidlo'!L115+'MA Fixní'!L115</f>
        <v>0</v>
      </c>
      <c r="M115" s="90">
        <f>'MO Výkon'!M115+'MO Hodiny'!M115+'MO Vozidlo'!M115+'MA Fixní'!M115</f>
        <v>0</v>
      </c>
      <c r="N115" s="90">
        <f>'MO Výkon'!N115+'MO Hodiny'!N115+'MO Vozidlo'!N115+'MA Fixní'!N115</f>
        <v>0</v>
      </c>
      <c r="O115" s="90">
        <f>'MO Výkon'!O115+'MO Hodiny'!O115+'MO Vozidlo'!O115+'MA Fixní'!O115</f>
        <v>0</v>
      </c>
      <c r="P115" s="90">
        <f>'MO Výkon'!P115+'MO Hodiny'!P115+'MO Vozidlo'!P115+'MA Fixní'!P115</f>
        <v>0</v>
      </c>
      <c r="Q115" s="90">
        <f>'MO Výkon'!Q115+'MO Hodiny'!Q115+'MO Vozidlo'!Q115+'MA Fixní'!Q115</f>
        <v>0</v>
      </c>
      <c r="R115" s="90">
        <f>'MO Výkon'!R115+'MO Hodiny'!R115+'MO Vozidlo'!R115+'MA Fixní'!R115</f>
        <v>0</v>
      </c>
      <c r="S115" s="93">
        <f>'MO Výkon'!S115+'MO Hodiny'!S115+'MO Vozidlo'!S115+'MA Fixní'!S115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'MO Výkon'!E116+'MO Hodiny'!E116+'MO Vozidlo'!E116+'MA Fixní'!E116</f>
        <v>0</v>
      </c>
      <c r="F116" s="90">
        <f>'MO Výkon'!F116+'MO Hodiny'!F116+'MO Vozidlo'!F116+'MA Fixní'!F116</f>
        <v>0</v>
      </c>
      <c r="G116" s="90">
        <f>'MO Výkon'!G116+'MO Hodiny'!G116+'MO Vozidlo'!G116+'MA Fixní'!G116</f>
        <v>0</v>
      </c>
      <c r="H116" s="90">
        <f>'MO Výkon'!H116+'MO Hodiny'!H116+'MO Vozidlo'!H116+'MA Fixní'!H116</f>
        <v>0</v>
      </c>
      <c r="I116" s="90">
        <f>'MO Výkon'!I116+'MO Hodiny'!I116+'MO Vozidlo'!I116+'MA Fixní'!I116</f>
        <v>0</v>
      </c>
      <c r="J116" s="90">
        <f>'MO Výkon'!J116+'MO Hodiny'!J116+'MO Vozidlo'!J116+'MA Fixní'!J116</f>
        <v>0</v>
      </c>
      <c r="K116" s="90">
        <f>'MO Výkon'!K116+'MO Hodiny'!K116+'MO Vozidlo'!K116+'MA Fixní'!K116</f>
        <v>0</v>
      </c>
      <c r="L116" s="90">
        <f>'MO Výkon'!L116+'MO Hodiny'!L116+'MO Vozidlo'!L116+'MA Fixní'!L116</f>
        <v>0</v>
      </c>
      <c r="M116" s="90">
        <f>'MO Výkon'!M116+'MO Hodiny'!M116+'MO Vozidlo'!M116+'MA Fixní'!M116</f>
        <v>0</v>
      </c>
      <c r="N116" s="90">
        <f>'MO Výkon'!N116+'MO Hodiny'!N116+'MO Vozidlo'!N116+'MA Fixní'!N116</f>
        <v>0</v>
      </c>
      <c r="O116" s="90">
        <f>'MO Výkon'!O116+'MO Hodiny'!O116+'MO Vozidlo'!O116+'MA Fixní'!O116</f>
        <v>0</v>
      </c>
      <c r="P116" s="90">
        <f>'MO Výkon'!P116+'MO Hodiny'!P116+'MO Vozidlo'!P116+'MA Fixní'!P116</f>
        <v>0</v>
      </c>
      <c r="Q116" s="90">
        <f>'MO Výkon'!Q116+'MO Hodiny'!Q116+'MO Vozidlo'!Q116+'MA Fixní'!Q116</f>
        <v>0</v>
      </c>
      <c r="R116" s="90">
        <f>'MO Výkon'!R116+'MO Hodiny'!R116+'MO Vozidlo'!R116+'MA Fixní'!R116</f>
        <v>0</v>
      </c>
      <c r="S116" s="93">
        <f>'MO Výkon'!S116+'MO Hodiny'!S116+'MO Vozidlo'!S116+'MA Fixní'!S116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'MO Výkon'!E117+'MO Hodiny'!E117+'MO Vozidlo'!E117+'MA Fixní'!E117</f>
        <v>0</v>
      </c>
      <c r="F117" s="90">
        <f>'MO Výkon'!F117+'MO Hodiny'!F117+'MO Vozidlo'!F117+'MA Fixní'!F117</f>
        <v>0</v>
      </c>
      <c r="G117" s="90">
        <f>'MO Výkon'!G117+'MO Hodiny'!G117+'MO Vozidlo'!G117+'MA Fixní'!G117</f>
        <v>0</v>
      </c>
      <c r="H117" s="90">
        <f>'MO Výkon'!H117+'MO Hodiny'!H117+'MO Vozidlo'!H117+'MA Fixní'!H117</f>
        <v>0</v>
      </c>
      <c r="I117" s="90">
        <f>'MO Výkon'!I117+'MO Hodiny'!I117+'MO Vozidlo'!I117+'MA Fixní'!I117</f>
        <v>0</v>
      </c>
      <c r="J117" s="90">
        <f>'MO Výkon'!J117+'MO Hodiny'!J117+'MO Vozidlo'!J117+'MA Fixní'!J117</f>
        <v>0</v>
      </c>
      <c r="K117" s="90">
        <f>'MO Výkon'!K117+'MO Hodiny'!K117+'MO Vozidlo'!K117+'MA Fixní'!K117</f>
        <v>0</v>
      </c>
      <c r="L117" s="90">
        <f>'MO Výkon'!L117+'MO Hodiny'!L117+'MO Vozidlo'!L117+'MA Fixní'!L117</f>
        <v>0</v>
      </c>
      <c r="M117" s="90">
        <f>'MO Výkon'!M117+'MO Hodiny'!M117+'MO Vozidlo'!M117+'MA Fixní'!M117</f>
        <v>0</v>
      </c>
      <c r="N117" s="90">
        <f>'MO Výkon'!N117+'MO Hodiny'!N117+'MO Vozidlo'!N117+'MA Fixní'!N117</f>
        <v>0</v>
      </c>
      <c r="O117" s="90">
        <f>'MO Výkon'!O117+'MO Hodiny'!O117+'MO Vozidlo'!O117+'MA Fixní'!O117</f>
        <v>0</v>
      </c>
      <c r="P117" s="90">
        <f>'MO Výkon'!P117+'MO Hodiny'!P117+'MO Vozidlo'!P117+'MA Fixní'!P117</f>
        <v>0</v>
      </c>
      <c r="Q117" s="90">
        <f>'MO Výkon'!Q117+'MO Hodiny'!Q117+'MO Vozidlo'!Q117+'MA Fixní'!Q117</f>
        <v>0</v>
      </c>
      <c r="R117" s="90">
        <f>'MO Výkon'!R117+'MO Hodiny'!R117+'MO Vozidlo'!R117+'MA Fixní'!R117</f>
        <v>0</v>
      </c>
      <c r="S117" s="93">
        <f>'MO Výkon'!S117+'MO Hodiny'!S117+'MO Vozidlo'!S117+'MA Fixní'!S117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'MO Výkon'!E118+'MO Hodiny'!E118+'MO Vozidlo'!E118+'MA Fixní'!E118</f>
        <v>0</v>
      </c>
      <c r="F118" s="90">
        <f>'MO Výkon'!F118+'MO Hodiny'!F118+'MO Vozidlo'!F118+'MA Fixní'!F118</f>
        <v>0</v>
      </c>
      <c r="G118" s="90">
        <f>'MO Výkon'!G118+'MO Hodiny'!G118+'MO Vozidlo'!G118+'MA Fixní'!G118</f>
        <v>0</v>
      </c>
      <c r="H118" s="90">
        <f>'MO Výkon'!H118+'MO Hodiny'!H118+'MO Vozidlo'!H118+'MA Fixní'!H118</f>
        <v>0</v>
      </c>
      <c r="I118" s="90">
        <f>'MO Výkon'!I118+'MO Hodiny'!I118+'MO Vozidlo'!I118+'MA Fixní'!I118</f>
        <v>0</v>
      </c>
      <c r="J118" s="90">
        <f>'MO Výkon'!J118+'MO Hodiny'!J118+'MO Vozidlo'!J118+'MA Fixní'!J118</f>
        <v>0</v>
      </c>
      <c r="K118" s="90">
        <f>'MO Výkon'!K118+'MO Hodiny'!K118+'MO Vozidlo'!K118+'MA Fixní'!K118</f>
        <v>0</v>
      </c>
      <c r="L118" s="90">
        <f>'MO Výkon'!L118+'MO Hodiny'!L118+'MO Vozidlo'!L118+'MA Fixní'!L118</f>
        <v>0</v>
      </c>
      <c r="M118" s="90">
        <f>'MO Výkon'!M118+'MO Hodiny'!M118+'MO Vozidlo'!M118+'MA Fixní'!M118</f>
        <v>0</v>
      </c>
      <c r="N118" s="90">
        <f>'MO Výkon'!N118+'MO Hodiny'!N118+'MO Vozidlo'!N118+'MA Fixní'!N118</f>
        <v>0</v>
      </c>
      <c r="O118" s="90">
        <f>'MO Výkon'!O118+'MO Hodiny'!O118+'MO Vozidlo'!O118+'MA Fixní'!O118</f>
        <v>0</v>
      </c>
      <c r="P118" s="90">
        <f>'MO Výkon'!P118+'MO Hodiny'!P118+'MO Vozidlo'!P118+'MA Fixní'!P118</f>
        <v>0</v>
      </c>
      <c r="Q118" s="90">
        <f>'MO Výkon'!Q118+'MO Hodiny'!Q118+'MO Vozidlo'!Q118+'MA Fixní'!Q118</f>
        <v>0</v>
      </c>
      <c r="R118" s="90">
        <f>'MO Výkon'!R118+'MO Hodiny'!R118+'MO Vozidlo'!R118+'MA Fixní'!R118</f>
        <v>0</v>
      </c>
      <c r="S118" s="93">
        <f>'MO Výkon'!S118+'MO Hodiny'!S118+'MO Vozidlo'!S118+'MA Fixní'!S118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'MO Výkon'!E119+'MO Hodiny'!E119+'MO Vozidlo'!E119+'MA Fixní'!E119</f>
        <v>0</v>
      </c>
      <c r="F119" s="90">
        <f>'MO Výkon'!F119+'MO Hodiny'!F119+'MO Vozidlo'!F119+'MA Fixní'!F119</f>
        <v>0</v>
      </c>
      <c r="G119" s="90">
        <f>'MO Výkon'!G119+'MO Hodiny'!G119+'MO Vozidlo'!G119+'MA Fixní'!G119</f>
        <v>0</v>
      </c>
      <c r="H119" s="90">
        <f>'MO Výkon'!H119+'MO Hodiny'!H119+'MO Vozidlo'!H119+'MA Fixní'!H119</f>
        <v>0</v>
      </c>
      <c r="I119" s="90">
        <f>'MO Výkon'!I119+'MO Hodiny'!I119+'MO Vozidlo'!I119+'MA Fixní'!I119</f>
        <v>0</v>
      </c>
      <c r="J119" s="90">
        <f>'MO Výkon'!J119+'MO Hodiny'!J119+'MO Vozidlo'!J119+'MA Fixní'!J119</f>
        <v>0</v>
      </c>
      <c r="K119" s="90">
        <f>'MO Výkon'!K119+'MO Hodiny'!K119+'MO Vozidlo'!K119+'MA Fixní'!K119</f>
        <v>0</v>
      </c>
      <c r="L119" s="90">
        <f>'MO Výkon'!L119+'MO Hodiny'!L119+'MO Vozidlo'!L119+'MA Fixní'!L119</f>
        <v>0</v>
      </c>
      <c r="M119" s="90">
        <f>'MO Výkon'!M119+'MO Hodiny'!M119+'MO Vozidlo'!M119+'MA Fixní'!M119</f>
        <v>0</v>
      </c>
      <c r="N119" s="90">
        <f>'MO Výkon'!N119+'MO Hodiny'!N119+'MO Vozidlo'!N119+'MA Fixní'!N119</f>
        <v>0</v>
      </c>
      <c r="O119" s="90">
        <f>'MO Výkon'!O119+'MO Hodiny'!O119+'MO Vozidlo'!O119+'MA Fixní'!O119</f>
        <v>0</v>
      </c>
      <c r="P119" s="90">
        <f>'MO Výkon'!P119+'MO Hodiny'!P119+'MO Vozidlo'!P119+'MA Fixní'!P119</f>
        <v>0</v>
      </c>
      <c r="Q119" s="90">
        <f>'MO Výkon'!Q119+'MO Hodiny'!Q119+'MO Vozidlo'!Q119+'MA Fixní'!Q119</f>
        <v>0</v>
      </c>
      <c r="R119" s="90">
        <f>'MO Výkon'!R119+'MO Hodiny'!R119+'MO Vozidlo'!R119+'MA Fixní'!R119</f>
        <v>0</v>
      </c>
      <c r="S119" s="93">
        <f>'MO Výkon'!S119+'MO Hodiny'!S119+'MO Vozidlo'!S119+'MA Fixní'!S119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'MO Výkon'!E120+'MO Hodiny'!E120+'MO Vozidlo'!E120+'MA Fixní'!E120</f>
        <v>0</v>
      </c>
      <c r="F120" s="90">
        <f>'MO Výkon'!F120+'MO Hodiny'!F120+'MO Vozidlo'!F120+'MA Fixní'!F120</f>
        <v>0</v>
      </c>
      <c r="G120" s="90">
        <f>'MO Výkon'!G120+'MO Hodiny'!G120+'MO Vozidlo'!G120+'MA Fixní'!G120</f>
        <v>0</v>
      </c>
      <c r="H120" s="90">
        <f>'MO Výkon'!H120+'MO Hodiny'!H120+'MO Vozidlo'!H120+'MA Fixní'!H120</f>
        <v>0</v>
      </c>
      <c r="I120" s="90">
        <f>'MO Výkon'!I120+'MO Hodiny'!I120+'MO Vozidlo'!I120+'MA Fixní'!I120</f>
        <v>0</v>
      </c>
      <c r="J120" s="90">
        <f>'MO Výkon'!J120+'MO Hodiny'!J120+'MO Vozidlo'!J120+'MA Fixní'!J120</f>
        <v>0</v>
      </c>
      <c r="K120" s="90">
        <f>'MO Výkon'!K120+'MO Hodiny'!K120+'MO Vozidlo'!K120+'MA Fixní'!K120</f>
        <v>0</v>
      </c>
      <c r="L120" s="90">
        <f>'MO Výkon'!L120+'MO Hodiny'!L120+'MO Vozidlo'!L120+'MA Fixní'!L120</f>
        <v>0</v>
      </c>
      <c r="M120" s="90">
        <f>'MO Výkon'!M120+'MO Hodiny'!M120+'MO Vozidlo'!M120+'MA Fixní'!M120</f>
        <v>0</v>
      </c>
      <c r="N120" s="90">
        <f>'MO Výkon'!N120+'MO Hodiny'!N120+'MO Vozidlo'!N120+'MA Fixní'!N120</f>
        <v>0</v>
      </c>
      <c r="O120" s="90">
        <f>'MO Výkon'!O120+'MO Hodiny'!O120+'MO Vozidlo'!O120+'MA Fixní'!O120</f>
        <v>0</v>
      </c>
      <c r="P120" s="90">
        <f>'MO Výkon'!P120+'MO Hodiny'!P120+'MO Vozidlo'!P120+'MA Fixní'!P120</f>
        <v>0</v>
      </c>
      <c r="Q120" s="90">
        <f>'MO Výkon'!Q120+'MO Hodiny'!Q120+'MO Vozidlo'!Q120+'MA Fixní'!Q120</f>
        <v>0</v>
      </c>
      <c r="R120" s="90">
        <f>'MO Výkon'!R120+'MO Hodiny'!R120+'MO Vozidlo'!R120+'MA Fixní'!R120</f>
        <v>0</v>
      </c>
      <c r="S120" s="93">
        <f>'MO Výkon'!S120+'MO Hodiny'!S120+'MO Vozidlo'!S120+'MA Fixní'!S120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'MO Výkon'!E121+'MO Hodiny'!E121+'MO Vozidlo'!E121+'MA Fixní'!E121</f>
        <v>0</v>
      </c>
      <c r="F121" s="90">
        <f>'MO Výkon'!F121+'MO Hodiny'!F121+'MO Vozidlo'!F121+'MA Fixní'!F121</f>
        <v>0</v>
      </c>
      <c r="G121" s="90">
        <f>'MO Výkon'!G121+'MO Hodiny'!G121+'MO Vozidlo'!G121+'MA Fixní'!G121</f>
        <v>0</v>
      </c>
      <c r="H121" s="90">
        <f>'MO Výkon'!H121+'MO Hodiny'!H121+'MO Vozidlo'!H121+'MA Fixní'!H121</f>
        <v>0</v>
      </c>
      <c r="I121" s="90">
        <f>'MO Výkon'!I121+'MO Hodiny'!I121+'MO Vozidlo'!I121+'MA Fixní'!I121</f>
        <v>0</v>
      </c>
      <c r="J121" s="90">
        <f>'MO Výkon'!J121+'MO Hodiny'!J121+'MO Vozidlo'!J121+'MA Fixní'!J121</f>
        <v>0</v>
      </c>
      <c r="K121" s="90">
        <f>'MO Výkon'!K121+'MO Hodiny'!K121+'MO Vozidlo'!K121+'MA Fixní'!K121</f>
        <v>0</v>
      </c>
      <c r="L121" s="90">
        <f>'MO Výkon'!L121+'MO Hodiny'!L121+'MO Vozidlo'!L121+'MA Fixní'!L121</f>
        <v>0</v>
      </c>
      <c r="M121" s="90">
        <f>'MO Výkon'!M121+'MO Hodiny'!M121+'MO Vozidlo'!M121+'MA Fixní'!M121</f>
        <v>0</v>
      </c>
      <c r="N121" s="90">
        <f>'MO Výkon'!N121+'MO Hodiny'!N121+'MO Vozidlo'!N121+'MA Fixní'!N121</f>
        <v>0</v>
      </c>
      <c r="O121" s="90">
        <f>'MO Výkon'!O121+'MO Hodiny'!O121+'MO Vozidlo'!O121+'MA Fixní'!O121</f>
        <v>0</v>
      </c>
      <c r="P121" s="90">
        <f>'MO Výkon'!P121+'MO Hodiny'!P121+'MO Vozidlo'!P121+'MA Fixní'!P121</f>
        <v>0</v>
      </c>
      <c r="Q121" s="90">
        <f>'MO Výkon'!Q121+'MO Hodiny'!Q121+'MO Vozidlo'!Q121+'MA Fixní'!Q121</f>
        <v>0</v>
      </c>
      <c r="R121" s="90">
        <f>'MO Výkon'!R121+'MO Hodiny'!R121+'MO Vozidlo'!R121+'MA Fixní'!R121</f>
        <v>0</v>
      </c>
      <c r="S121" s="93">
        <f>'MO Výkon'!S121+'MO Hodiny'!S121+'MO Vozidlo'!S121+'MA Fixní'!S121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'MO Výkon'!E122+'MO Hodiny'!E122+'MO Vozidlo'!E122+'MA Fixní'!E122</f>
        <v>0</v>
      </c>
      <c r="F122" s="90">
        <f>'MO Výkon'!F122+'MO Hodiny'!F122+'MO Vozidlo'!F122+'MA Fixní'!F122</f>
        <v>0</v>
      </c>
      <c r="G122" s="90">
        <f>'MO Výkon'!G122+'MO Hodiny'!G122+'MO Vozidlo'!G122+'MA Fixní'!G122</f>
        <v>0</v>
      </c>
      <c r="H122" s="90">
        <f>'MO Výkon'!H122+'MO Hodiny'!H122+'MO Vozidlo'!H122+'MA Fixní'!H122</f>
        <v>0</v>
      </c>
      <c r="I122" s="90">
        <f>'MO Výkon'!I122+'MO Hodiny'!I122+'MO Vozidlo'!I122+'MA Fixní'!I122</f>
        <v>0</v>
      </c>
      <c r="J122" s="90">
        <f>'MO Výkon'!J122+'MO Hodiny'!J122+'MO Vozidlo'!J122+'MA Fixní'!J122</f>
        <v>0</v>
      </c>
      <c r="K122" s="90">
        <f>'MO Výkon'!K122+'MO Hodiny'!K122+'MO Vozidlo'!K122+'MA Fixní'!K122</f>
        <v>0</v>
      </c>
      <c r="L122" s="90">
        <f>'MO Výkon'!L122+'MO Hodiny'!L122+'MO Vozidlo'!L122+'MA Fixní'!L122</f>
        <v>0</v>
      </c>
      <c r="M122" s="90">
        <f>'MO Výkon'!M122+'MO Hodiny'!M122+'MO Vozidlo'!M122+'MA Fixní'!M122</f>
        <v>0</v>
      </c>
      <c r="N122" s="90">
        <f>'MO Výkon'!N122+'MO Hodiny'!N122+'MO Vozidlo'!N122+'MA Fixní'!N122</f>
        <v>0</v>
      </c>
      <c r="O122" s="90">
        <f>'MO Výkon'!O122+'MO Hodiny'!O122+'MO Vozidlo'!O122+'MA Fixní'!O122</f>
        <v>0</v>
      </c>
      <c r="P122" s="90">
        <f>'MO Výkon'!P122+'MO Hodiny'!P122+'MO Vozidlo'!P122+'MA Fixní'!P122</f>
        <v>0</v>
      </c>
      <c r="Q122" s="90">
        <f>'MO Výkon'!Q122+'MO Hodiny'!Q122+'MO Vozidlo'!Q122+'MA Fixní'!Q122</f>
        <v>0</v>
      </c>
      <c r="R122" s="90">
        <f>'MO Výkon'!R122+'MO Hodiny'!R122+'MO Vozidlo'!R122+'MA Fixní'!R122</f>
        <v>0</v>
      </c>
      <c r="S122" s="93">
        <f>'MO Výkon'!S122+'MO Hodiny'!S122+'MO Vozidlo'!S122+'MA Fixní'!S122</f>
        <v>0</v>
      </c>
      <c r="T122" s="92">
        <f t="shared" si="39"/>
        <v>0</v>
      </c>
      <c r="U122" s="105">
        <f t="shared" si="40"/>
        <v>0</v>
      </c>
    </row>
    <row r="123" spans="1:21" s="1" customFormat="1" ht="15.75" thickBot="1" x14ac:dyDescent="0.3">
      <c r="A123" s="8">
        <v>23</v>
      </c>
      <c r="B123" s="9" t="s">
        <v>188</v>
      </c>
      <c r="C123" s="9"/>
      <c r="D123" s="59" t="s">
        <v>193</v>
      </c>
      <c r="E123" s="298">
        <f t="shared" ref="E123:S123" si="41">SUM(E98:E122)</f>
        <v>0</v>
      </c>
      <c r="F123" s="298">
        <f t="shared" si="41"/>
        <v>0</v>
      </c>
      <c r="G123" s="298">
        <f t="shared" si="41"/>
        <v>0</v>
      </c>
      <c r="H123" s="298">
        <f t="shared" si="41"/>
        <v>0</v>
      </c>
      <c r="I123" s="298">
        <f t="shared" si="41"/>
        <v>0</v>
      </c>
      <c r="J123" s="298">
        <f t="shared" si="41"/>
        <v>0</v>
      </c>
      <c r="K123" s="298">
        <f t="shared" si="41"/>
        <v>0</v>
      </c>
      <c r="L123" s="298">
        <f t="shared" si="41"/>
        <v>0</v>
      </c>
      <c r="M123" s="298">
        <f t="shared" si="41"/>
        <v>0</v>
      </c>
      <c r="N123" s="298">
        <f t="shared" si="41"/>
        <v>0</v>
      </c>
      <c r="O123" s="298">
        <f t="shared" si="41"/>
        <v>0</v>
      </c>
      <c r="P123" s="298">
        <f t="shared" si="41"/>
        <v>0</v>
      </c>
      <c r="Q123" s="298">
        <f t="shared" si="41"/>
        <v>0</v>
      </c>
      <c r="R123" s="298">
        <f t="shared" si="41"/>
        <v>0</v>
      </c>
      <c r="S123" s="298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'MO Výkon'!E124</f>
        <v>0</v>
      </c>
      <c r="F124" s="86">
        <f>'MO Výkon'!F124</f>
        <v>0</v>
      </c>
      <c r="G124" s="86">
        <f>'MO Výkon'!G124</f>
        <v>0</v>
      </c>
      <c r="H124" s="86">
        <f>'MO Výkon'!H124</f>
        <v>0</v>
      </c>
      <c r="I124" s="86">
        <f>'MO Výkon'!I124</f>
        <v>0</v>
      </c>
      <c r="J124" s="86">
        <f>'MO Výkon'!J124</f>
        <v>0</v>
      </c>
      <c r="K124" s="86">
        <f>'MO Výkon'!K124</f>
        <v>0</v>
      </c>
      <c r="L124" s="86">
        <f>'MO Výkon'!L124</f>
        <v>0</v>
      </c>
      <c r="M124" s="86">
        <f>'MO Výkon'!M124</f>
        <v>0</v>
      </c>
      <c r="N124" s="86">
        <f>'MO Výkon'!N124</f>
        <v>0</v>
      </c>
      <c r="O124" s="86">
        <f>'MO Výkon'!O124</f>
        <v>0</v>
      </c>
      <c r="P124" s="86">
        <f>'MO Výkon'!P124</f>
        <v>0</v>
      </c>
      <c r="Q124" s="86">
        <f>'MO Výkon'!Q124</f>
        <v>0</v>
      </c>
      <c r="R124" s="86">
        <f>'MO Výkon'!R124</f>
        <v>0</v>
      </c>
      <c r="S124" s="86">
        <f>'MO Výkon'!S124</f>
        <v>0</v>
      </c>
      <c r="T124" s="87">
        <f t="shared" si="39"/>
        <v>0</v>
      </c>
      <c r="U124" s="89">
        <f>AVERAGE(E124:S124)</f>
        <v>0</v>
      </c>
    </row>
    <row r="125" spans="1:21" s="1" customFormat="1" ht="15.75" thickBot="1" x14ac:dyDescent="0.3">
      <c r="A125" s="8">
        <v>27</v>
      </c>
      <c r="B125" s="9" t="s">
        <v>125</v>
      </c>
      <c r="C125" s="9"/>
      <c r="D125" s="59" t="s">
        <v>168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HmWgRHU1WURCvOjgP+v2y3uDQkY+xFeZCQd7Df7UpnFfvVl9PK3DGQDJHcsxrR+/2Ml7Em5Cy7YheFl4sX/gMA==" saltValue="bmZuR7niFfLRNU9BN6Hu1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BK30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40.7109375" customWidth="1"/>
    <col min="2" max="2" width="9.7109375" style="108" customWidth="1"/>
    <col min="3" max="32" width="9.7109375" customWidth="1"/>
    <col min="33" max="63" width="9.140625" customWidth="1"/>
    <col min="64" max="16384" width="9.140625" hidden="1"/>
  </cols>
  <sheetData>
    <row r="1" spans="1:63" x14ac:dyDescent="0.25">
      <c r="A1" s="310" t="s">
        <v>4</v>
      </c>
      <c r="B1" s="311" t="s">
        <v>5</v>
      </c>
      <c r="C1" s="14" t="s">
        <v>6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3" t="s">
        <v>7</v>
      </c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313" t="s">
        <v>8</v>
      </c>
      <c r="AW1" s="314"/>
      <c r="AX1" s="146"/>
      <c r="AY1" s="146"/>
      <c r="AZ1" s="146"/>
      <c r="BA1" s="146"/>
      <c r="BB1" s="146"/>
    </row>
    <row r="2" spans="1:63" ht="15.75" thickBot="1" x14ac:dyDescent="0.3">
      <c r="A2" s="10" t="s">
        <v>9</v>
      </c>
      <c r="B2" s="107"/>
      <c r="C2" s="315" t="s">
        <v>10</v>
      </c>
      <c r="D2" s="316" t="s">
        <v>11</v>
      </c>
      <c r="E2" s="145" t="s">
        <v>12</v>
      </c>
      <c r="F2" s="145" t="s">
        <v>13</v>
      </c>
      <c r="G2" s="315" t="s">
        <v>329</v>
      </c>
      <c r="H2" s="316" t="s">
        <v>330</v>
      </c>
      <c r="I2" s="145" t="s">
        <v>331</v>
      </c>
      <c r="J2" s="145" t="s">
        <v>332</v>
      </c>
      <c r="K2" s="315" t="s">
        <v>333</v>
      </c>
      <c r="L2" s="316" t="s">
        <v>334</v>
      </c>
      <c r="M2" s="315" t="s">
        <v>335</v>
      </c>
      <c r="N2" s="316" t="s">
        <v>336</v>
      </c>
      <c r="O2" s="315" t="s">
        <v>337</v>
      </c>
      <c r="P2" s="316" t="s">
        <v>338</v>
      </c>
      <c r="Q2" s="315" t="s">
        <v>339</v>
      </c>
      <c r="R2" s="316" t="s">
        <v>340</v>
      </c>
      <c r="S2" s="315" t="s">
        <v>341</v>
      </c>
      <c r="T2" s="316" t="s">
        <v>342</v>
      </c>
      <c r="U2" s="315" t="s">
        <v>343</v>
      </c>
      <c r="V2" s="316" t="s">
        <v>344</v>
      </c>
      <c r="W2" s="315" t="s">
        <v>345</v>
      </c>
      <c r="X2" s="316" t="s">
        <v>346</v>
      </c>
      <c r="Y2" s="315" t="s">
        <v>347</v>
      </c>
      <c r="Z2" s="316" t="s">
        <v>348</v>
      </c>
      <c r="AA2" s="315" t="s">
        <v>349</v>
      </c>
      <c r="AB2" s="316" t="s">
        <v>350</v>
      </c>
      <c r="AC2" s="315" t="s">
        <v>351</v>
      </c>
      <c r="AD2" s="316" t="s">
        <v>352</v>
      </c>
      <c r="AE2" s="315" t="s">
        <v>353</v>
      </c>
      <c r="AF2" s="316" t="s">
        <v>354</v>
      </c>
      <c r="AG2" s="12" t="s">
        <v>20</v>
      </c>
      <c r="AH2" s="12" t="s">
        <v>21</v>
      </c>
      <c r="AI2" s="12" t="s">
        <v>355</v>
      </c>
      <c r="AJ2" s="12" t="s">
        <v>356</v>
      </c>
      <c r="AK2" s="12" t="s">
        <v>357</v>
      </c>
      <c r="AL2" s="12" t="s">
        <v>358</v>
      </c>
      <c r="AM2" s="12" t="s">
        <v>359</v>
      </c>
      <c r="AN2" s="12" t="s">
        <v>360</v>
      </c>
      <c r="AO2" s="12" t="s">
        <v>361</v>
      </c>
      <c r="AP2" s="12" t="s">
        <v>362</v>
      </c>
      <c r="AQ2" s="12" t="s">
        <v>363</v>
      </c>
      <c r="AR2" s="12" t="s">
        <v>364</v>
      </c>
      <c r="AS2" s="12" t="s">
        <v>365</v>
      </c>
      <c r="AT2" s="12" t="s">
        <v>366</v>
      </c>
      <c r="AU2" s="12" t="s">
        <v>367</v>
      </c>
      <c r="AV2" s="317">
        <v>2031</v>
      </c>
      <c r="AW2" s="12">
        <v>2032</v>
      </c>
      <c r="AX2" s="12">
        <v>2033</v>
      </c>
      <c r="AY2" s="12">
        <v>2034</v>
      </c>
      <c r="AZ2" s="12">
        <v>2035</v>
      </c>
      <c r="BA2" s="12">
        <v>2036</v>
      </c>
      <c r="BB2" s="12">
        <v>2037</v>
      </c>
      <c r="BC2" s="12">
        <v>2038</v>
      </c>
      <c r="BD2" s="12">
        <v>2039</v>
      </c>
      <c r="BE2" s="12">
        <v>2040</v>
      </c>
      <c r="BF2" s="12">
        <v>2041</v>
      </c>
      <c r="BG2" s="12">
        <v>2042</v>
      </c>
      <c r="BH2" s="12">
        <v>2043</v>
      </c>
      <c r="BI2" s="12">
        <v>2044</v>
      </c>
      <c r="BJ2" s="12">
        <v>2045</v>
      </c>
      <c r="BK2" s="12">
        <v>2046</v>
      </c>
    </row>
    <row r="3" spans="1:63" ht="15.75" thickTop="1" x14ac:dyDescent="0.25">
      <c r="A3" s="20" t="s">
        <v>22</v>
      </c>
      <c r="B3" s="318" t="s">
        <v>23</v>
      </c>
      <c r="C3" s="82">
        <f>C4+C5</f>
        <v>132563.22916666669</v>
      </c>
      <c r="D3" s="83">
        <f t="shared" ref="D3:F3" si="0">D4+D5</f>
        <v>3048954.270833333</v>
      </c>
      <c r="E3" s="82">
        <f t="shared" si="0"/>
        <v>132563.22916666669</v>
      </c>
      <c r="F3" s="91">
        <f t="shared" si="0"/>
        <v>3048954.270833333</v>
      </c>
      <c r="G3" s="82">
        <f t="shared" ref="G3:N3" si="1">G4+G5</f>
        <v>132563.22916666669</v>
      </c>
      <c r="H3" s="91">
        <f t="shared" si="1"/>
        <v>3048954.270833333</v>
      </c>
      <c r="I3" s="82">
        <f t="shared" si="1"/>
        <v>132563.22916666669</v>
      </c>
      <c r="J3" s="91">
        <f t="shared" si="1"/>
        <v>3048954.270833333</v>
      </c>
      <c r="K3" s="82">
        <f t="shared" si="1"/>
        <v>132563.22916666669</v>
      </c>
      <c r="L3" s="91">
        <f t="shared" si="1"/>
        <v>3048954.270833333</v>
      </c>
      <c r="M3" s="82">
        <f t="shared" si="1"/>
        <v>132563.22916666669</v>
      </c>
      <c r="N3" s="91">
        <f t="shared" si="1"/>
        <v>3048954.270833333</v>
      </c>
      <c r="O3" s="82">
        <f t="shared" ref="O3:AF3" si="2">O4+O5</f>
        <v>132563.22916666669</v>
      </c>
      <c r="P3" s="91">
        <f t="shared" si="2"/>
        <v>3048954.270833333</v>
      </c>
      <c r="Q3" s="82">
        <f t="shared" si="2"/>
        <v>132563.22916666669</v>
      </c>
      <c r="R3" s="91">
        <f t="shared" si="2"/>
        <v>3048954.270833333</v>
      </c>
      <c r="S3" s="82">
        <f t="shared" si="2"/>
        <v>132563.22916666669</v>
      </c>
      <c r="T3" s="91">
        <f t="shared" si="2"/>
        <v>3048954.270833333</v>
      </c>
      <c r="U3" s="82">
        <f t="shared" si="2"/>
        <v>132563.22916666669</v>
      </c>
      <c r="V3" s="91">
        <f t="shared" si="2"/>
        <v>3048954.270833333</v>
      </c>
      <c r="W3" s="82">
        <f t="shared" si="2"/>
        <v>132563.22916666669</v>
      </c>
      <c r="X3" s="91">
        <f t="shared" si="2"/>
        <v>3048954.270833333</v>
      </c>
      <c r="Y3" s="82">
        <f t="shared" si="2"/>
        <v>132563.22916666669</v>
      </c>
      <c r="Z3" s="91">
        <f t="shared" si="2"/>
        <v>3048954.270833333</v>
      </c>
      <c r="AA3" s="82">
        <f t="shared" si="2"/>
        <v>132563.22916666669</v>
      </c>
      <c r="AB3" s="91">
        <f t="shared" si="2"/>
        <v>3048954.270833333</v>
      </c>
      <c r="AC3" s="82">
        <f t="shared" si="2"/>
        <v>132563.22916666669</v>
      </c>
      <c r="AD3" s="91">
        <f t="shared" si="2"/>
        <v>3048954.270833333</v>
      </c>
      <c r="AE3" s="82">
        <f t="shared" si="2"/>
        <v>132563.22916666669</v>
      </c>
      <c r="AF3" s="91">
        <f t="shared" si="2"/>
        <v>3048954.270833333</v>
      </c>
      <c r="AG3" s="319">
        <f>C3+D3</f>
        <v>3181517.4999999995</v>
      </c>
      <c r="AH3" s="83">
        <f>E3+F3</f>
        <v>3181517.4999999995</v>
      </c>
      <c r="AI3" s="83">
        <f>G3+H3</f>
        <v>3181517.4999999995</v>
      </c>
      <c r="AJ3" s="83">
        <f>I3+J3</f>
        <v>3181517.4999999995</v>
      </c>
      <c r="AK3" s="83">
        <f>K3+L3</f>
        <v>3181517.4999999995</v>
      </c>
      <c r="AL3" s="83">
        <f>M3+N3</f>
        <v>3181517.4999999995</v>
      </c>
      <c r="AM3" s="83">
        <f>O3+P3</f>
        <v>3181517.4999999995</v>
      </c>
      <c r="AN3" s="83">
        <f>Q3+R3</f>
        <v>3181517.4999999995</v>
      </c>
      <c r="AO3" s="83">
        <f>S3+T3</f>
        <v>3181517.4999999995</v>
      </c>
      <c r="AP3" s="83">
        <f>U3+V3</f>
        <v>3181517.4999999995</v>
      </c>
      <c r="AQ3" s="83">
        <f>W3+X3</f>
        <v>3181517.4999999995</v>
      </c>
      <c r="AR3" s="83">
        <f>Y3+Z3</f>
        <v>3181517.4999999995</v>
      </c>
      <c r="AS3" s="83">
        <f>AA3+AB3</f>
        <v>3181517.4999999995</v>
      </c>
      <c r="AT3" s="83">
        <f>AC3+AD3</f>
        <v>3181517.4999999995</v>
      </c>
      <c r="AU3" s="320">
        <f>AE3+AF3</f>
        <v>3181517.4999999995</v>
      </c>
      <c r="AV3" s="319">
        <f>C3</f>
        <v>132563.22916666669</v>
      </c>
      <c r="AW3" s="83">
        <f>D3+E3</f>
        <v>3181517.4999999995</v>
      </c>
      <c r="AX3" s="83">
        <f>F3+G3</f>
        <v>3181517.4999999995</v>
      </c>
      <c r="AY3" s="83">
        <f>H3+I3</f>
        <v>3181517.4999999995</v>
      </c>
      <c r="AZ3" s="83">
        <f>J3+K3</f>
        <v>3181517.4999999995</v>
      </c>
      <c r="BA3" s="83">
        <f>L3+M3</f>
        <v>3181517.4999999995</v>
      </c>
      <c r="BB3" s="83">
        <f>N3+O3</f>
        <v>3181517.4999999995</v>
      </c>
      <c r="BC3" s="83">
        <f>P3+Q3</f>
        <v>3181517.4999999995</v>
      </c>
      <c r="BD3" s="83">
        <f>R3+S3</f>
        <v>3181517.4999999995</v>
      </c>
      <c r="BE3" s="83">
        <f>T3+U3</f>
        <v>3181517.4999999995</v>
      </c>
      <c r="BF3" s="83">
        <f>V3+W3</f>
        <v>3181517.4999999995</v>
      </c>
      <c r="BG3" s="83">
        <f>X3+Y3</f>
        <v>3181517.4999999995</v>
      </c>
      <c r="BH3" s="83">
        <f>Z3+AA3</f>
        <v>3181517.4999999995</v>
      </c>
      <c r="BI3" s="83">
        <f>AB3+AC3</f>
        <v>3181517.4999999995</v>
      </c>
      <c r="BJ3" s="83">
        <f>AD3+AE3</f>
        <v>3181517.4999999995</v>
      </c>
      <c r="BK3" s="83">
        <f>AF3</f>
        <v>3048954.270833333</v>
      </c>
    </row>
    <row r="4" spans="1:63" ht="15.75" x14ac:dyDescent="0.25">
      <c r="A4" s="20" t="s">
        <v>24</v>
      </c>
      <c r="B4" s="318" t="s">
        <v>25</v>
      </c>
      <c r="C4" s="92">
        <f t="shared" ref="C4:AF4" si="3">SUM(C21,C28)</f>
        <v>132563.22916666669</v>
      </c>
      <c r="D4" s="90">
        <f t="shared" si="3"/>
        <v>3048954.270833333</v>
      </c>
      <c r="E4" s="92">
        <f t="shared" si="3"/>
        <v>132563.22916666669</v>
      </c>
      <c r="F4" s="93">
        <f t="shared" si="3"/>
        <v>3048954.270833333</v>
      </c>
      <c r="G4" s="92">
        <f t="shared" si="3"/>
        <v>132563.22916666669</v>
      </c>
      <c r="H4" s="93">
        <f t="shared" si="3"/>
        <v>3048954.270833333</v>
      </c>
      <c r="I4" s="92">
        <f t="shared" si="3"/>
        <v>132563.22916666669</v>
      </c>
      <c r="J4" s="93">
        <f t="shared" si="3"/>
        <v>3048954.270833333</v>
      </c>
      <c r="K4" s="92">
        <f t="shared" si="3"/>
        <v>132563.22916666669</v>
      </c>
      <c r="L4" s="93">
        <f t="shared" si="3"/>
        <v>3048954.270833333</v>
      </c>
      <c r="M4" s="92">
        <f t="shared" si="3"/>
        <v>132563.22916666669</v>
      </c>
      <c r="N4" s="93">
        <f t="shared" si="3"/>
        <v>3048954.270833333</v>
      </c>
      <c r="O4" s="92">
        <f t="shared" si="3"/>
        <v>132563.22916666669</v>
      </c>
      <c r="P4" s="93">
        <f t="shared" si="3"/>
        <v>3048954.270833333</v>
      </c>
      <c r="Q4" s="92">
        <f t="shared" si="3"/>
        <v>132563.22916666669</v>
      </c>
      <c r="R4" s="93">
        <f t="shared" si="3"/>
        <v>3048954.270833333</v>
      </c>
      <c r="S4" s="92">
        <f t="shared" si="3"/>
        <v>132563.22916666669</v>
      </c>
      <c r="T4" s="93">
        <f t="shared" si="3"/>
        <v>3048954.270833333</v>
      </c>
      <c r="U4" s="92">
        <f t="shared" si="3"/>
        <v>132563.22916666669</v>
      </c>
      <c r="V4" s="93">
        <f t="shared" si="3"/>
        <v>3048954.270833333</v>
      </c>
      <c r="W4" s="92">
        <f t="shared" si="3"/>
        <v>132563.22916666669</v>
      </c>
      <c r="X4" s="93">
        <f t="shared" si="3"/>
        <v>3048954.270833333</v>
      </c>
      <c r="Y4" s="92">
        <f t="shared" si="3"/>
        <v>132563.22916666669</v>
      </c>
      <c r="Z4" s="93">
        <f t="shared" si="3"/>
        <v>3048954.270833333</v>
      </c>
      <c r="AA4" s="92">
        <f t="shared" si="3"/>
        <v>132563.22916666669</v>
      </c>
      <c r="AB4" s="93">
        <f t="shared" si="3"/>
        <v>3048954.270833333</v>
      </c>
      <c r="AC4" s="92">
        <f t="shared" si="3"/>
        <v>132563.22916666669</v>
      </c>
      <c r="AD4" s="93">
        <f t="shared" si="3"/>
        <v>3048954.270833333</v>
      </c>
      <c r="AE4" s="92">
        <f t="shared" si="3"/>
        <v>132563.22916666669</v>
      </c>
      <c r="AF4" s="93">
        <f t="shared" si="3"/>
        <v>3048954.270833333</v>
      </c>
      <c r="AG4" s="321">
        <f t="shared" ref="AG4:AG5" si="4">C4+D4</f>
        <v>3181517.4999999995</v>
      </c>
      <c r="AH4" s="90">
        <f t="shared" ref="AH4:AH5" si="5">E4+F4</f>
        <v>3181517.4999999995</v>
      </c>
      <c r="AI4" s="90">
        <f t="shared" ref="AI4:AI5" si="6">G4+H4</f>
        <v>3181517.4999999995</v>
      </c>
      <c r="AJ4" s="90">
        <f t="shared" ref="AJ4:AJ5" si="7">I4+J4</f>
        <v>3181517.4999999995</v>
      </c>
      <c r="AK4" s="90">
        <f t="shared" ref="AK4:AK5" si="8">K4+L4</f>
        <v>3181517.4999999995</v>
      </c>
      <c r="AL4" s="90">
        <f t="shared" ref="AL4:AL5" si="9">M4+N4</f>
        <v>3181517.4999999995</v>
      </c>
      <c r="AM4" s="90">
        <f t="shared" ref="AM4:AM5" si="10">O4+P4</f>
        <v>3181517.4999999995</v>
      </c>
      <c r="AN4" s="90">
        <f t="shared" ref="AN4:AN5" si="11">Q4+R4</f>
        <v>3181517.4999999995</v>
      </c>
      <c r="AO4" s="90">
        <f t="shared" ref="AO4:AO5" si="12">S4+T4</f>
        <v>3181517.4999999995</v>
      </c>
      <c r="AP4" s="90">
        <f t="shared" ref="AP4:AP5" si="13">U4+V4</f>
        <v>3181517.4999999995</v>
      </c>
      <c r="AQ4" s="90">
        <f t="shared" ref="AQ4:AQ5" si="14">W4+X4</f>
        <v>3181517.4999999995</v>
      </c>
      <c r="AR4" s="90">
        <f t="shared" ref="AR4:AR5" si="15">Y4+Z4</f>
        <v>3181517.4999999995</v>
      </c>
      <c r="AS4" s="90">
        <f t="shared" ref="AS4:AS5" si="16">AA4+AB4</f>
        <v>3181517.4999999995</v>
      </c>
      <c r="AT4" s="90">
        <f t="shared" ref="AT4:AT5" si="17">AC4+AD4</f>
        <v>3181517.4999999995</v>
      </c>
      <c r="AU4" s="322">
        <f t="shared" ref="AU4:AU5" si="18">AE4+AF4</f>
        <v>3181517.4999999995</v>
      </c>
      <c r="AV4" s="321">
        <f>C4</f>
        <v>132563.22916666669</v>
      </c>
      <c r="AW4" s="90">
        <f>D4+E4</f>
        <v>3181517.4999999995</v>
      </c>
      <c r="AX4" s="90">
        <f>F4+G4</f>
        <v>3181517.4999999995</v>
      </c>
      <c r="AY4" s="90">
        <f>H4+I4</f>
        <v>3181517.4999999995</v>
      </c>
      <c r="AZ4" s="90">
        <f>J4+K4</f>
        <v>3181517.4999999995</v>
      </c>
      <c r="BA4" s="90">
        <f>L4+M4</f>
        <v>3181517.4999999995</v>
      </c>
      <c r="BB4" s="90">
        <f>N4+O4</f>
        <v>3181517.4999999995</v>
      </c>
      <c r="BC4" s="90">
        <f>P4+Q4</f>
        <v>3181517.4999999995</v>
      </c>
      <c r="BD4" s="90">
        <f>R4+S4</f>
        <v>3181517.4999999995</v>
      </c>
      <c r="BE4" s="90">
        <f>T4+U4</f>
        <v>3181517.4999999995</v>
      </c>
      <c r="BF4" s="90">
        <f>V4+W4</f>
        <v>3181517.4999999995</v>
      </c>
      <c r="BG4" s="90">
        <f>X4+Y4</f>
        <v>3181517.4999999995</v>
      </c>
      <c r="BH4" s="90">
        <f>Z4+AA4</f>
        <v>3181517.4999999995</v>
      </c>
      <c r="BI4" s="90">
        <f>AB4+AC4</f>
        <v>3181517.4999999995</v>
      </c>
      <c r="BJ4" s="90">
        <f>AD4+AE4</f>
        <v>3181517.4999999995</v>
      </c>
      <c r="BK4" s="90">
        <f>AF4</f>
        <v>3048954.270833333</v>
      </c>
    </row>
    <row r="5" spans="1:63" ht="15.75" x14ac:dyDescent="0.25">
      <c r="A5" s="20" t="s">
        <v>391</v>
      </c>
      <c r="B5" s="318" t="s">
        <v>26</v>
      </c>
      <c r="C5" s="95">
        <f t="shared" ref="C5:AF5" si="19">SUM(C22,C29)</f>
        <v>0</v>
      </c>
      <c r="D5" s="109">
        <f t="shared" si="19"/>
        <v>0</v>
      </c>
      <c r="E5" s="95">
        <f t="shared" si="19"/>
        <v>0</v>
      </c>
      <c r="F5" s="323">
        <f t="shared" si="19"/>
        <v>0</v>
      </c>
      <c r="G5" s="95">
        <f t="shared" si="19"/>
        <v>0</v>
      </c>
      <c r="H5" s="323">
        <f t="shared" si="19"/>
        <v>0</v>
      </c>
      <c r="I5" s="95">
        <f t="shared" si="19"/>
        <v>0</v>
      </c>
      <c r="J5" s="323">
        <f t="shared" si="19"/>
        <v>0</v>
      </c>
      <c r="K5" s="95">
        <f t="shared" si="19"/>
        <v>0</v>
      </c>
      <c r="L5" s="323">
        <f t="shared" si="19"/>
        <v>0</v>
      </c>
      <c r="M5" s="95">
        <f t="shared" si="19"/>
        <v>0</v>
      </c>
      <c r="N5" s="323">
        <f t="shared" si="19"/>
        <v>0</v>
      </c>
      <c r="O5" s="95">
        <f t="shared" si="19"/>
        <v>0</v>
      </c>
      <c r="P5" s="323">
        <f t="shared" si="19"/>
        <v>0</v>
      </c>
      <c r="Q5" s="95">
        <f t="shared" si="19"/>
        <v>0</v>
      </c>
      <c r="R5" s="323">
        <f t="shared" si="19"/>
        <v>0</v>
      </c>
      <c r="S5" s="95">
        <f t="shared" si="19"/>
        <v>0</v>
      </c>
      <c r="T5" s="323">
        <f t="shared" si="19"/>
        <v>0</v>
      </c>
      <c r="U5" s="95">
        <f t="shared" si="19"/>
        <v>0</v>
      </c>
      <c r="V5" s="323">
        <f t="shared" si="19"/>
        <v>0</v>
      </c>
      <c r="W5" s="95">
        <f t="shared" si="19"/>
        <v>0</v>
      </c>
      <c r="X5" s="323">
        <f t="shared" si="19"/>
        <v>0</v>
      </c>
      <c r="Y5" s="95">
        <f t="shared" si="19"/>
        <v>0</v>
      </c>
      <c r="Z5" s="323">
        <f t="shared" si="19"/>
        <v>0</v>
      </c>
      <c r="AA5" s="95">
        <f t="shared" si="19"/>
        <v>0</v>
      </c>
      <c r="AB5" s="323">
        <f t="shared" si="19"/>
        <v>0</v>
      </c>
      <c r="AC5" s="95">
        <f t="shared" si="19"/>
        <v>0</v>
      </c>
      <c r="AD5" s="323">
        <f t="shared" si="19"/>
        <v>0</v>
      </c>
      <c r="AE5" s="95">
        <f t="shared" si="19"/>
        <v>0</v>
      </c>
      <c r="AF5" s="323">
        <f t="shared" si="19"/>
        <v>0</v>
      </c>
      <c r="AG5" s="321">
        <f t="shared" si="4"/>
        <v>0</v>
      </c>
      <c r="AH5" s="90">
        <f t="shared" si="5"/>
        <v>0</v>
      </c>
      <c r="AI5" s="90">
        <f t="shared" si="6"/>
        <v>0</v>
      </c>
      <c r="AJ5" s="90">
        <f t="shared" si="7"/>
        <v>0</v>
      </c>
      <c r="AK5" s="90">
        <f t="shared" si="8"/>
        <v>0</v>
      </c>
      <c r="AL5" s="90">
        <f t="shared" si="9"/>
        <v>0</v>
      </c>
      <c r="AM5" s="90">
        <f t="shared" si="10"/>
        <v>0</v>
      </c>
      <c r="AN5" s="90">
        <f t="shared" si="11"/>
        <v>0</v>
      </c>
      <c r="AO5" s="90">
        <f t="shared" si="12"/>
        <v>0</v>
      </c>
      <c r="AP5" s="90">
        <f t="shared" si="13"/>
        <v>0</v>
      </c>
      <c r="AQ5" s="90">
        <f t="shared" si="14"/>
        <v>0</v>
      </c>
      <c r="AR5" s="90">
        <f t="shared" si="15"/>
        <v>0</v>
      </c>
      <c r="AS5" s="90">
        <f t="shared" si="16"/>
        <v>0</v>
      </c>
      <c r="AT5" s="90">
        <f t="shared" si="17"/>
        <v>0</v>
      </c>
      <c r="AU5" s="322">
        <f t="shared" si="18"/>
        <v>0</v>
      </c>
      <c r="AV5" s="324">
        <f>C5</f>
        <v>0</v>
      </c>
      <c r="AW5" s="109">
        <f>D5+E5</f>
        <v>0</v>
      </c>
      <c r="AX5" s="109">
        <f>F5+G5</f>
        <v>0</v>
      </c>
      <c r="AY5" s="109">
        <f>H5+I5</f>
        <v>0</v>
      </c>
      <c r="AZ5" s="109">
        <f>J5+K5</f>
        <v>0</v>
      </c>
      <c r="BA5" s="109">
        <f>L5+M5</f>
        <v>0</v>
      </c>
      <c r="BB5" s="90">
        <f>N5+O5</f>
        <v>0</v>
      </c>
      <c r="BC5" s="90">
        <f>P5+Q5</f>
        <v>0</v>
      </c>
      <c r="BD5" s="90">
        <f>R5+S5</f>
        <v>0</v>
      </c>
      <c r="BE5" s="90">
        <f>T5+U5</f>
        <v>0</v>
      </c>
      <c r="BF5" s="90">
        <f>V5+W5</f>
        <v>0</v>
      </c>
      <c r="BG5" s="90">
        <f>X5+Y5</f>
        <v>0</v>
      </c>
      <c r="BH5" s="90">
        <f>Z5+AA5</f>
        <v>0</v>
      </c>
      <c r="BI5" s="90">
        <f>AB5+AC5</f>
        <v>0</v>
      </c>
      <c r="BJ5" s="90">
        <f>AD5+AE5</f>
        <v>0</v>
      </c>
      <c r="BK5" s="90">
        <f>AF5</f>
        <v>0</v>
      </c>
    </row>
    <row r="6" spans="1:63" ht="15.75" thickBot="1" x14ac:dyDescent="0.3">
      <c r="A6" s="24" t="s">
        <v>27</v>
      </c>
      <c r="B6" s="61" t="s">
        <v>28</v>
      </c>
      <c r="C6" s="53">
        <f t="shared" ref="C6:AF6" si="20">SUM(C23,C30)</f>
        <v>21</v>
      </c>
      <c r="D6" s="54">
        <f t="shared" si="20"/>
        <v>21</v>
      </c>
      <c r="E6" s="53">
        <f t="shared" si="20"/>
        <v>21</v>
      </c>
      <c r="F6" s="325">
        <f t="shared" si="20"/>
        <v>21</v>
      </c>
      <c r="G6" s="53">
        <f t="shared" si="20"/>
        <v>21</v>
      </c>
      <c r="H6" s="325">
        <f t="shared" si="20"/>
        <v>21</v>
      </c>
      <c r="I6" s="53">
        <f t="shared" si="20"/>
        <v>21</v>
      </c>
      <c r="J6" s="325">
        <f t="shared" si="20"/>
        <v>21</v>
      </c>
      <c r="K6" s="53">
        <f t="shared" si="20"/>
        <v>21</v>
      </c>
      <c r="L6" s="325">
        <f t="shared" si="20"/>
        <v>21</v>
      </c>
      <c r="M6" s="53">
        <f t="shared" si="20"/>
        <v>21</v>
      </c>
      <c r="N6" s="325">
        <f t="shared" si="20"/>
        <v>21</v>
      </c>
      <c r="O6" s="53">
        <f t="shared" si="20"/>
        <v>21</v>
      </c>
      <c r="P6" s="325">
        <f t="shared" si="20"/>
        <v>21</v>
      </c>
      <c r="Q6" s="53">
        <f t="shared" si="20"/>
        <v>21</v>
      </c>
      <c r="R6" s="325">
        <f t="shared" si="20"/>
        <v>21</v>
      </c>
      <c r="S6" s="53">
        <f t="shared" si="20"/>
        <v>21</v>
      </c>
      <c r="T6" s="325">
        <f t="shared" si="20"/>
        <v>21</v>
      </c>
      <c r="U6" s="53">
        <f t="shared" si="20"/>
        <v>21</v>
      </c>
      <c r="V6" s="325">
        <f t="shared" si="20"/>
        <v>21</v>
      </c>
      <c r="W6" s="53">
        <f t="shared" si="20"/>
        <v>21</v>
      </c>
      <c r="X6" s="325">
        <f t="shared" si="20"/>
        <v>21</v>
      </c>
      <c r="Y6" s="53">
        <f t="shared" si="20"/>
        <v>21</v>
      </c>
      <c r="Z6" s="325">
        <f t="shared" si="20"/>
        <v>21</v>
      </c>
      <c r="AA6" s="53">
        <f t="shared" si="20"/>
        <v>21</v>
      </c>
      <c r="AB6" s="325">
        <f t="shared" si="20"/>
        <v>21</v>
      </c>
      <c r="AC6" s="53">
        <f t="shared" si="20"/>
        <v>21</v>
      </c>
      <c r="AD6" s="325">
        <f t="shared" si="20"/>
        <v>21</v>
      </c>
      <c r="AE6" s="53">
        <f t="shared" si="20"/>
        <v>21</v>
      </c>
      <c r="AF6" s="325">
        <f t="shared" si="20"/>
        <v>21</v>
      </c>
      <c r="AG6" s="326">
        <f>C6/24+D6*23/24</f>
        <v>21</v>
      </c>
      <c r="AH6" s="54">
        <f>E6/24+F6*23/24</f>
        <v>21</v>
      </c>
      <c r="AI6" s="54">
        <f>G6/24+H6*23/24</f>
        <v>21</v>
      </c>
      <c r="AJ6" s="54">
        <f>I6/24+J6*23/24</f>
        <v>21</v>
      </c>
      <c r="AK6" s="54">
        <f>K6/24+L6*23/24</f>
        <v>21</v>
      </c>
      <c r="AL6" s="327">
        <f>M6/24+N6*23/24</f>
        <v>21</v>
      </c>
      <c r="AM6" s="327">
        <f>O6/24+P6*23/24</f>
        <v>21</v>
      </c>
      <c r="AN6" s="327">
        <f>Q6/24+R6*23/24</f>
        <v>21</v>
      </c>
      <c r="AO6" s="327">
        <f>S6/24+T6*23/24</f>
        <v>21</v>
      </c>
      <c r="AP6" s="327">
        <f>U6/24+V6*23/24</f>
        <v>21</v>
      </c>
      <c r="AQ6" s="327">
        <f>W6/24+X6*23/24</f>
        <v>21</v>
      </c>
      <c r="AR6" s="327">
        <f>Y6/24+Z6*23/24</f>
        <v>21</v>
      </c>
      <c r="AS6" s="327">
        <f>AA6/24+AB6*23/24</f>
        <v>21</v>
      </c>
      <c r="AT6" s="327">
        <f>AC6/24+AD6*23/24</f>
        <v>21</v>
      </c>
      <c r="AU6" s="328">
        <f>AE6/24+AF6*23/24</f>
        <v>21</v>
      </c>
      <c r="AV6" s="326">
        <f>C6</f>
        <v>21</v>
      </c>
      <c r="AW6" s="54">
        <f>D6*23/24+E6/24</f>
        <v>21</v>
      </c>
      <c r="AX6" s="54">
        <f>F6*23/24+G6/24</f>
        <v>21</v>
      </c>
      <c r="AY6" s="54">
        <f>H6*23/24+I6/24</f>
        <v>21</v>
      </c>
      <c r="AZ6" s="54">
        <f>J6*23/24+K6/24</f>
        <v>21</v>
      </c>
      <c r="BA6" s="54">
        <f>L6*23/24+M6/24</f>
        <v>21</v>
      </c>
      <c r="BB6" s="327">
        <f>N6*23/24+O6/24</f>
        <v>21</v>
      </c>
      <c r="BC6" s="327">
        <f>P6*23/24+Q6/24</f>
        <v>21</v>
      </c>
      <c r="BD6" s="327">
        <f>R6*23/24+S6/24</f>
        <v>21</v>
      </c>
      <c r="BE6" s="327">
        <f>T6*23/24+U6/24</f>
        <v>21</v>
      </c>
      <c r="BF6" s="327">
        <f>V6*23/24+W6/24</f>
        <v>21</v>
      </c>
      <c r="BG6" s="327">
        <f>X6*23/24+Y6/24</f>
        <v>21</v>
      </c>
      <c r="BH6" s="327">
        <f>Z6*23/24+AA6/24</f>
        <v>21</v>
      </c>
      <c r="BI6" s="327">
        <f>AB6*23/24+AC6/24</f>
        <v>21</v>
      </c>
      <c r="BJ6" s="327">
        <f>AD6*23/24+AE6/24</f>
        <v>21</v>
      </c>
      <c r="BK6" s="327">
        <f>AF6</f>
        <v>21</v>
      </c>
    </row>
    <row r="7" spans="1:63" ht="15.75" thickBot="1" x14ac:dyDescent="0.3"/>
    <row r="8" spans="1:63" x14ac:dyDescent="0.25">
      <c r="A8" s="310" t="s">
        <v>4</v>
      </c>
      <c r="B8" s="311" t="s">
        <v>29</v>
      </c>
      <c r="C8" s="14" t="s">
        <v>6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3" t="s">
        <v>7</v>
      </c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313" t="s">
        <v>8</v>
      </c>
      <c r="AW8" s="314"/>
      <c r="AX8" s="146"/>
      <c r="AY8" s="146"/>
      <c r="AZ8" s="146"/>
      <c r="BA8" s="146"/>
      <c r="BB8" s="146"/>
      <c r="BC8" s="226"/>
      <c r="BD8" s="226"/>
      <c r="BE8" s="226"/>
      <c r="BF8" s="226"/>
      <c r="BG8" s="226"/>
      <c r="BH8" s="226"/>
      <c r="BI8" s="226"/>
      <c r="BJ8" s="226"/>
      <c r="BK8" s="226"/>
    </row>
    <row r="9" spans="1:63" ht="15.75" thickBot="1" x14ac:dyDescent="0.3">
      <c r="A9" s="10" t="s">
        <v>9</v>
      </c>
      <c r="B9" s="107"/>
      <c r="C9" s="315" t="str">
        <f>C2</f>
        <v>XII/31</v>
      </c>
      <c r="D9" s="316" t="str">
        <f t="shared" ref="D9:AF9" si="21">D2</f>
        <v>I-XII/32</v>
      </c>
      <c r="E9" s="315" t="str">
        <f t="shared" si="21"/>
        <v>XII/32</v>
      </c>
      <c r="F9" s="316" t="str">
        <f t="shared" si="21"/>
        <v>I-XII/33</v>
      </c>
      <c r="G9" s="315" t="str">
        <f t="shared" si="21"/>
        <v>XII/33</v>
      </c>
      <c r="H9" s="316" t="str">
        <f t="shared" si="21"/>
        <v>I-XII/34</v>
      </c>
      <c r="I9" s="315" t="str">
        <f t="shared" si="21"/>
        <v>XII/34</v>
      </c>
      <c r="J9" s="316" t="str">
        <f t="shared" si="21"/>
        <v>I-XII/35</v>
      </c>
      <c r="K9" s="315" t="str">
        <f t="shared" si="21"/>
        <v>XII/35</v>
      </c>
      <c r="L9" s="316" t="str">
        <f t="shared" si="21"/>
        <v>I-XII/36</v>
      </c>
      <c r="M9" s="315" t="str">
        <f t="shared" si="21"/>
        <v>XII/36</v>
      </c>
      <c r="N9" s="316" t="str">
        <f t="shared" si="21"/>
        <v>I-XII/37</v>
      </c>
      <c r="O9" s="315" t="str">
        <f t="shared" si="21"/>
        <v>XII/37</v>
      </c>
      <c r="P9" s="316" t="str">
        <f t="shared" si="21"/>
        <v>I-XII/38</v>
      </c>
      <c r="Q9" s="315" t="str">
        <f t="shared" si="21"/>
        <v>XII/38</v>
      </c>
      <c r="R9" s="316" t="str">
        <f t="shared" si="21"/>
        <v>I-XII/39</v>
      </c>
      <c r="S9" s="315" t="str">
        <f t="shared" si="21"/>
        <v>XII/39</v>
      </c>
      <c r="T9" s="316" t="str">
        <f t="shared" si="21"/>
        <v>I-XII/40</v>
      </c>
      <c r="U9" s="315" t="str">
        <f t="shared" si="21"/>
        <v>XII/40</v>
      </c>
      <c r="V9" s="316" t="str">
        <f t="shared" si="21"/>
        <v>I-XII/41</v>
      </c>
      <c r="W9" s="315" t="str">
        <f t="shared" si="21"/>
        <v>XII/41</v>
      </c>
      <c r="X9" s="316" t="str">
        <f t="shared" si="21"/>
        <v>I-XII/42</v>
      </c>
      <c r="Y9" s="315" t="str">
        <f t="shared" si="21"/>
        <v>XII/42</v>
      </c>
      <c r="Z9" s="316" t="str">
        <f t="shared" si="21"/>
        <v>I-XII/43</v>
      </c>
      <c r="AA9" s="315" t="str">
        <f t="shared" si="21"/>
        <v>XII/43</v>
      </c>
      <c r="AB9" s="316" t="str">
        <f t="shared" si="21"/>
        <v>I-XII/44</v>
      </c>
      <c r="AC9" s="315" t="str">
        <f t="shared" si="21"/>
        <v>XII/44</v>
      </c>
      <c r="AD9" s="316" t="str">
        <f t="shared" si="21"/>
        <v>I-XII/45</v>
      </c>
      <c r="AE9" s="315" t="str">
        <f t="shared" si="21"/>
        <v>XII/45</v>
      </c>
      <c r="AF9" s="316" t="str">
        <f t="shared" si="21"/>
        <v>I-XII/46</v>
      </c>
      <c r="AG9" s="317" t="str">
        <f>AG2</f>
        <v>2031/32</v>
      </c>
      <c r="AH9" s="12" t="str">
        <f t="shared" ref="AH9:AU9" si="22">AH2</f>
        <v>2032/33</v>
      </c>
      <c r="AI9" s="12" t="str">
        <f t="shared" si="22"/>
        <v>2033/34</v>
      </c>
      <c r="AJ9" s="12" t="str">
        <f t="shared" si="22"/>
        <v>2034/35</v>
      </c>
      <c r="AK9" s="12" t="str">
        <f t="shared" si="22"/>
        <v>2035/36</v>
      </c>
      <c r="AL9" s="12" t="str">
        <f t="shared" si="22"/>
        <v>2036/37</v>
      </c>
      <c r="AM9" s="12" t="str">
        <f t="shared" si="22"/>
        <v>2037/38</v>
      </c>
      <c r="AN9" s="12" t="str">
        <f t="shared" si="22"/>
        <v>2038/39</v>
      </c>
      <c r="AO9" s="12" t="str">
        <f t="shared" si="22"/>
        <v>2039/40</v>
      </c>
      <c r="AP9" s="12" t="str">
        <f t="shared" si="22"/>
        <v>2040/41</v>
      </c>
      <c r="AQ9" s="12" t="str">
        <f t="shared" si="22"/>
        <v>2041/42</v>
      </c>
      <c r="AR9" s="12" t="str">
        <f t="shared" si="22"/>
        <v>2042/43</v>
      </c>
      <c r="AS9" s="12" t="str">
        <f t="shared" si="22"/>
        <v>2043/44</v>
      </c>
      <c r="AT9" s="12" t="str">
        <f t="shared" si="22"/>
        <v>2044/45</v>
      </c>
      <c r="AU9" s="329" t="str">
        <f t="shared" si="22"/>
        <v>2045/46</v>
      </c>
      <c r="AV9" s="317">
        <f>AV2</f>
        <v>2031</v>
      </c>
      <c r="AW9" s="12">
        <f t="shared" ref="AW9:BK9" si="23">AW2</f>
        <v>2032</v>
      </c>
      <c r="AX9" s="12">
        <f t="shared" si="23"/>
        <v>2033</v>
      </c>
      <c r="AY9" s="12">
        <f t="shared" si="23"/>
        <v>2034</v>
      </c>
      <c r="AZ9" s="12">
        <f t="shared" si="23"/>
        <v>2035</v>
      </c>
      <c r="BA9" s="12">
        <f t="shared" si="23"/>
        <v>2036</v>
      </c>
      <c r="BB9" s="12">
        <f t="shared" si="23"/>
        <v>2037</v>
      </c>
      <c r="BC9" s="12">
        <f t="shared" si="23"/>
        <v>2038</v>
      </c>
      <c r="BD9" s="12">
        <f t="shared" si="23"/>
        <v>2039</v>
      </c>
      <c r="BE9" s="12">
        <f t="shared" si="23"/>
        <v>2040</v>
      </c>
      <c r="BF9" s="12">
        <f t="shared" si="23"/>
        <v>2041</v>
      </c>
      <c r="BG9" s="12">
        <f t="shared" si="23"/>
        <v>2042</v>
      </c>
      <c r="BH9" s="12">
        <f t="shared" si="23"/>
        <v>2043</v>
      </c>
      <c r="BI9" s="12">
        <f t="shared" si="23"/>
        <v>2044</v>
      </c>
      <c r="BJ9" s="12">
        <f t="shared" si="23"/>
        <v>2045</v>
      </c>
      <c r="BK9" s="12">
        <f t="shared" si="23"/>
        <v>2046</v>
      </c>
    </row>
    <row r="10" spans="1:63" ht="15.75" thickTop="1" x14ac:dyDescent="0.25">
      <c r="A10" s="20" t="s">
        <v>22</v>
      </c>
      <c r="B10" s="318" t="s">
        <v>23</v>
      </c>
      <c r="C10" s="82">
        <f>C11+C12</f>
        <v>132563.22916666669</v>
      </c>
      <c r="D10" s="83">
        <f t="shared" ref="D10:N10" si="24">D11+D12</f>
        <v>3048954.270833333</v>
      </c>
      <c r="E10" s="82">
        <f t="shared" si="24"/>
        <v>132563.22916666669</v>
      </c>
      <c r="F10" s="83">
        <f t="shared" si="24"/>
        <v>3048954.270833333</v>
      </c>
      <c r="G10" s="82">
        <f t="shared" si="24"/>
        <v>132563.22916666669</v>
      </c>
      <c r="H10" s="83">
        <f t="shared" si="24"/>
        <v>3048954.270833333</v>
      </c>
      <c r="I10" s="82">
        <f t="shared" si="24"/>
        <v>132563.22916666669</v>
      </c>
      <c r="J10" s="83">
        <f t="shared" si="24"/>
        <v>3048954.270833333</v>
      </c>
      <c r="K10" s="82">
        <f t="shared" si="24"/>
        <v>132563.22916666669</v>
      </c>
      <c r="L10" s="83">
        <f t="shared" si="24"/>
        <v>3048954.270833333</v>
      </c>
      <c r="M10" s="82">
        <f t="shared" si="24"/>
        <v>132563.22916666669</v>
      </c>
      <c r="N10" s="83">
        <f t="shared" si="24"/>
        <v>3048954.270833333</v>
      </c>
      <c r="O10" s="82">
        <f t="shared" ref="O10:AF10" si="25">O11+O12</f>
        <v>132563.22916666669</v>
      </c>
      <c r="P10" s="83">
        <f t="shared" si="25"/>
        <v>3048954.270833333</v>
      </c>
      <c r="Q10" s="82">
        <f t="shared" si="25"/>
        <v>132563.22916666669</v>
      </c>
      <c r="R10" s="83">
        <f t="shared" si="25"/>
        <v>3048954.270833333</v>
      </c>
      <c r="S10" s="82">
        <f t="shared" si="25"/>
        <v>132563.22916666669</v>
      </c>
      <c r="T10" s="83">
        <f t="shared" si="25"/>
        <v>3048954.270833333</v>
      </c>
      <c r="U10" s="82">
        <f t="shared" si="25"/>
        <v>132563.22916666669</v>
      </c>
      <c r="V10" s="83">
        <f t="shared" si="25"/>
        <v>3048954.270833333</v>
      </c>
      <c r="W10" s="82">
        <f t="shared" si="25"/>
        <v>132563.22916666669</v>
      </c>
      <c r="X10" s="83">
        <f t="shared" si="25"/>
        <v>3048954.270833333</v>
      </c>
      <c r="Y10" s="82">
        <f t="shared" si="25"/>
        <v>132563.22916666669</v>
      </c>
      <c r="Z10" s="83">
        <f t="shared" si="25"/>
        <v>3048954.270833333</v>
      </c>
      <c r="AA10" s="82">
        <f t="shared" si="25"/>
        <v>132563.22916666669</v>
      </c>
      <c r="AB10" s="83">
        <f t="shared" si="25"/>
        <v>3048954.270833333</v>
      </c>
      <c r="AC10" s="82">
        <f t="shared" si="25"/>
        <v>132563.22916666669</v>
      </c>
      <c r="AD10" s="83">
        <f t="shared" si="25"/>
        <v>3048954.270833333</v>
      </c>
      <c r="AE10" s="82">
        <f t="shared" si="25"/>
        <v>132563.22916666669</v>
      </c>
      <c r="AF10" s="83">
        <f t="shared" si="25"/>
        <v>3048954.270833333</v>
      </c>
      <c r="AG10" s="319">
        <f>C10+D10</f>
        <v>3181517.4999999995</v>
      </c>
      <c r="AH10" s="83">
        <f>E10+F10</f>
        <v>3181517.4999999995</v>
      </c>
      <c r="AI10" s="83">
        <f>G10+H10</f>
        <v>3181517.4999999995</v>
      </c>
      <c r="AJ10" s="83">
        <f>I10+J10</f>
        <v>3181517.4999999995</v>
      </c>
      <c r="AK10" s="83">
        <f>K10+L10</f>
        <v>3181517.4999999995</v>
      </c>
      <c r="AL10" s="83">
        <f>M10+N10</f>
        <v>3181517.4999999995</v>
      </c>
      <c r="AM10" s="83">
        <f>O10+P10</f>
        <v>3181517.4999999995</v>
      </c>
      <c r="AN10" s="83">
        <f>Q10+R10</f>
        <v>3181517.4999999995</v>
      </c>
      <c r="AO10" s="83">
        <f>S10+T10</f>
        <v>3181517.4999999995</v>
      </c>
      <c r="AP10" s="83">
        <f>U10+V10</f>
        <v>3181517.4999999995</v>
      </c>
      <c r="AQ10" s="83">
        <f>W10+X10</f>
        <v>3181517.4999999995</v>
      </c>
      <c r="AR10" s="83">
        <f>Y10+Z10</f>
        <v>3181517.4999999995</v>
      </c>
      <c r="AS10" s="83">
        <f>AA10+AB10</f>
        <v>3181517.4999999995</v>
      </c>
      <c r="AT10" s="83">
        <f>AC10+AD10</f>
        <v>3181517.4999999995</v>
      </c>
      <c r="AU10" s="320">
        <f>AE10+AF10</f>
        <v>3181517.4999999995</v>
      </c>
      <c r="AV10" s="319">
        <f t="shared" ref="AV10:AV16" si="26">C10</f>
        <v>132563.22916666669</v>
      </c>
      <c r="AW10" s="83">
        <f>D10+E10</f>
        <v>3181517.4999999995</v>
      </c>
      <c r="AX10" s="83">
        <f>F10+G10</f>
        <v>3181517.4999999995</v>
      </c>
      <c r="AY10" s="83">
        <f>H10+I10</f>
        <v>3181517.4999999995</v>
      </c>
      <c r="AZ10" s="83">
        <f>J10+K10</f>
        <v>3181517.4999999995</v>
      </c>
      <c r="BA10" s="83">
        <f>L10+M10</f>
        <v>3181517.4999999995</v>
      </c>
      <c r="BB10" s="83">
        <f>N10+O10</f>
        <v>3181517.4999999995</v>
      </c>
      <c r="BC10" s="83">
        <f>P10+Q10</f>
        <v>3181517.4999999995</v>
      </c>
      <c r="BD10" s="83">
        <f>R10+S10</f>
        <v>3181517.4999999995</v>
      </c>
      <c r="BE10" s="83">
        <f>T10+U10</f>
        <v>3181517.4999999995</v>
      </c>
      <c r="BF10" s="83">
        <f>V10+W10</f>
        <v>3181517.4999999995</v>
      </c>
      <c r="BG10" s="83">
        <f>X10+Y10</f>
        <v>3181517.4999999995</v>
      </c>
      <c r="BH10" s="83">
        <f>Z10+AA10</f>
        <v>3181517.4999999995</v>
      </c>
      <c r="BI10" s="83">
        <f>AB10+AC10</f>
        <v>3181517.4999999995</v>
      </c>
      <c r="BJ10" s="83">
        <f>AD10+AE10</f>
        <v>3181517.4999999995</v>
      </c>
      <c r="BK10" s="83">
        <f t="shared" ref="BK10:BK16" si="27">AF10</f>
        <v>3048954.270833333</v>
      </c>
    </row>
    <row r="11" spans="1:63" ht="15.75" x14ac:dyDescent="0.25">
      <c r="A11" s="20" t="s">
        <v>24</v>
      </c>
      <c r="B11" s="318" t="s">
        <v>25</v>
      </c>
      <c r="C11" s="92">
        <f t="shared" ref="C11:AF11" si="28">C4</f>
        <v>132563.22916666669</v>
      </c>
      <c r="D11" s="90">
        <f t="shared" si="28"/>
        <v>3048954.270833333</v>
      </c>
      <c r="E11" s="92">
        <f t="shared" si="28"/>
        <v>132563.22916666669</v>
      </c>
      <c r="F11" s="90">
        <f t="shared" si="28"/>
        <v>3048954.270833333</v>
      </c>
      <c r="G11" s="92">
        <f t="shared" si="28"/>
        <v>132563.22916666669</v>
      </c>
      <c r="H11" s="90">
        <f t="shared" si="28"/>
        <v>3048954.270833333</v>
      </c>
      <c r="I11" s="92">
        <f t="shared" si="28"/>
        <v>132563.22916666669</v>
      </c>
      <c r="J11" s="90">
        <f t="shared" si="28"/>
        <v>3048954.270833333</v>
      </c>
      <c r="K11" s="92">
        <f t="shared" si="28"/>
        <v>132563.22916666669</v>
      </c>
      <c r="L11" s="90">
        <f t="shared" si="28"/>
        <v>3048954.270833333</v>
      </c>
      <c r="M11" s="92">
        <f t="shared" si="28"/>
        <v>132563.22916666669</v>
      </c>
      <c r="N11" s="90">
        <f t="shared" si="28"/>
        <v>3048954.270833333</v>
      </c>
      <c r="O11" s="92">
        <f t="shared" si="28"/>
        <v>132563.22916666669</v>
      </c>
      <c r="P11" s="90">
        <f t="shared" si="28"/>
        <v>3048954.270833333</v>
      </c>
      <c r="Q11" s="92">
        <f t="shared" si="28"/>
        <v>132563.22916666669</v>
      </c>
      <c r="R11" s="90">
        <f t="shared" si="28"/>
        <v>3048954.270833333</v>
      </c>
      <c r="S11" s="92">
        <f t="shared" si="28"/>
        <v>132563.22916666669</v>
      </c>
      <c r="T11" s="90">
        <f t="shared" si="28"/>
        <v>3048954.270833333</v>
      </c>
      <c r="U11" s="92">
        <f t="shared" si="28"/>
        <v>132563.22916666669</v>
      </c>
      <c r="V11" s="90">
        <f t="shared" si="28"/>
        <v>3048954.270833333</v>
      </c>
      <c r="W11" s="92">
        <f t="shared" si="28"/>
        <v>132563.22916666669</v>
      </c>
      <c r="X11" s="90">
        <f t="shared" si="28"/>
        <v>3048954.270833333</v>
      </c>
      <c r="Y11" s="92">
        <f t="shared" si="28"/>
        <v>132563.22916666669</v>
      </c>
      <c r="Z11" s="90">
        <f t="shared" si="28"/>
        <v>3048954.270833333</v>
      </c>
      <c r="AA11" s="92">
        <f t="shared" si="28"/>
        <v>132563.22916666669</v>
      </c>
      <c r="AB11" s="90">
        <f t="shared" si="28"/>
        <v>3048954.270833333</v>
      </c>
      <c r="AC11" s="92">
        <f t="shared" si="28"/>
        <v>132563.22916666669</v>
      </c>
      <c r="AD11" s="90">
        <f t="shared" si="28"/>
        <v>3048954.270833333</v>
      </c>
      <c r="AE11" s="92">
        <f t="shared" si="28"/>
        <v>132563.22916666669</v>
      </c>
      <c r="AF11" s="90">
        <f t="shared" si="28"/>
        <v>3048954.270833333</v>
      </c>
      <c r="AG11" s="321">
        <f>C11+D11</f>
        <v>3181517.4999999995</v>
      </c>
      <c r="AH11" s="90">
        <f>E11+F11</f>
        <v>3181517.4999999995</v>
      </c>
      <c r="AI11" s="90">
        <f>G11+H11</f>
        <v>3181517.4999999995</v>
      </c>
      <c r="AJ11" s="90">
        <f>I11+J11</f>
        <v>3181517.4999999995</v>
      </c>
      <c r="AK11" s="90">
        <f>K11+L11</f>
        <v>3181517.4999999995</v>
      </c>
      <c r="AL11" s="90">
        <f t="shared" ref="AL11:AL12" si="29">M11+N11</f>
        <v>3181517.4999999995</v>
      </c>
      <c r="AM11" s="90">
        <f t="shared" ref="AM11:AM12" si="30">O11+P11</f>
        <v>3181517.4999999995</v>
      </c>
      <c r="AN11" s="90">
        <f t="shared" ref="AN11:AN12" si="31">Q11+R11</f>
        <v>3181517.4999999995</v>
      </c>
      <c r="AO11" s="90">
        <f t="shared" ref="AO11:AO12" si="32">S11+T11</f>
        <v>3181517.4999999995</v>
      </c>
      <c r="AP11" s="90">
        <f t="shared" ref="AP11:AP12" si="33">U11+V11</f>
        <v>3181517.4999999995</v>
      </c>
      <c r="AQ11" s="90">
        <f t="shared" ref="AQ11:AQ12" si="34">W11+X11</f>
        <v>3181517.4999999995</v>
      </c>
      <c r="AR11" s="90">
        <f t="shared" ref="AR11:AR12" si="35">Y11+Z11</f>
        <v>3181517.4999999995</v>
      </c>
      <c r="AS11" s="90">
        <f t="shared" ref="AS11:AS12" si="36">AA11+AB11</f>
        <v>3181517.4999999995</v>
      </c>
      <c r="AT11" s="90">
        <f t="shared" ref="AT11:AT12" si="37">AC11+AD11</f>
        <v>3181517.4999999995</v>
      </c>
      <c r="AU11" s="322">
        <f t="shared" ref="AU11:AU12" si="38">AE11+AF11</f>
        <v>3181517.4999999995</v>
      </c>
      <c r="AV11" s="321">
        <f t="shared" si="26"/>
        <v>132563.22916666669</v>
      </c>
      <c r="AW11" s="90">
        <f>D11+E11</f>
        <v>3181517.4999999995</v>
      </c>
      <c r="AX11" s="90">
        <f>F11+G11</f>
        <v>3181517.4999999995</v>
      </c>
      <c r="AY11" s="90">
        <f>H11+I11</f>
        <v>3181517.4999999995</v>
      </c>
      <c r="AZ11" s="90">
        <f>J11+K11</f>
        <v>3181517.4999999995</v>
      </c>
      <c r="BA11" s="90">
        <f>L11+M11</f>
        <v>3181517.4999999995</v>
      </c>
      <c r="BB11" s="90">
        <f>N11+O11</f>
        <v>3181517.4999999995</v>
      </c>
      <c r="BC11" s="90">
        <f>P11+Q11</f>
        <v>3181517.4999999995</v>
      </c>
      <c r="BD11" s="90">
        <f>R11+S11</f>
        <v>3181517.4999999995</v>
      </c>
      <c r="BE11" s="90">
        <f>T11+U11</f>
        <v>3181517.4999999995</v>
      </c>
      <c r="BF11" s="90">
        <f>V11+W11</f>
        <v>3181517.4999999995</v>
      </c>
      <c r="BG11" s="90">
        <f>X11+Y11</f>
        <v>3181517.4999999995</v>
      </c>
      <c r="BH11" s="90">
        <f>Z11+AA11</f>
        <v>3181517.4999999995</v>
      </c>
      <c r="BI11" s="90">
        <f>AB11+AC11</f>
        <v>3181517.4999999995</v>
      </c>
      <c r="BJ11" s="90">
        <f>AD11+AE11</f>
        <v>3181517.4999999995</v>
      </c>
      <c r="BK11" s="90">
        <f t="shared" si="27"/>
        <v>3048954.270833333</v>
      </c>
    </row>
    <row r="12" spans="1:63" ht="15.75" x14ac:dyDescent="0.25">
      <c r="A12" s="20" t="s">
        <v>391</v>
      </c>
      <c r="B12" s="318" t="s">
        <v>26</v>
      </c>
      <c r="C12" s="95">
        <f t="shared" ref="C12:AF12" si="39">C5</f>
        <v>0</v>
      </c>
      <c r="D12" s="109">
        <f t="shared" si="39"/>
        <v>0</v>
      </c>
      <c r="E12" s="95">
        <f t="shared" si="39"/>
        <v>0</v>
      </c>
      <c r="F12" s="109">
        <f t="shared" si="39"/>
        <v>0</v>
      </c>
      <c r="G12" s="95">
        <f t="shared" si="39"/>
        <v>0</v>
      </c>
      <c r="H12" s="109">
        <f t="shared" si="39"/>
        <v>0</v>
      </c>
      <c r="I12" s="95">
        <f t="shared" si="39"/>
        <v>0</v>
      </c>
      <c r="J12" s="109">
        <f t="shared" si="39"/>
        <v>0</v>
      </c>
      <c r="K12" s="95">
        <f t="shared" si="39"/>
        <v>0</v>
      </c>
      <c r="L12" s="109">
        <f t="shared" si="39"/>
        <v>0</v>
      </c>
      <c r="M12" s="95">
        <f t="shared" si="39"/>
        <v>0</v>
      </c>
      <c r="N12" s="109">
        <f t="shared" si="39"/>
        <v>0</v>
      </c>
      <c r="O12" s="95">
        <f t="shared" si="39"/>
        <v>0</v>
      </c>
      <c r="P12" s="109">
        <f t="shared" si="39"/>
        <v>0</v>
      </c>
      <c r="Q12" s="95">
        <f t="shared" si="39"/>
        <v>0</v>
      </c>
      <c r="R12" s="109">
        <f t="shared" si="39"/>
        <v>0</v>
      </c>
      <c r="S12" s="95">
        <f t="shared" si="39"/>
        <v>0</v>
      </c>
      <c r="T12" s="109">
        <f t="shared" si="39"/>
        <v>0</v>
      </c>
      <c r="U12" s="95">
        <f t="shared" si="39"/>
        <v>0</v>
      </c>
      <c r="V12" s="109">
        <f t="shared" si="39"/>
        <v>0</v>
      </c>
      <c r="W12" s="95">
        <f t="shared" si="39"/>
        <v>0</v>
      </c>
      <c r="X12" s="109">
        <f t="shared" si="39"/>
        <v>0</v>
      </c>
      <c r="Y12" s="95">
        <f t="shared" si="39"/>
        <v>0</v>
      </c>
      <c r="Z12" s="109">
        <f t="shared" si="39"/>
        <v>0</v>
      </c>
      <c r="AA12" s="95">
        <f t="shared" si="39"/>
        <v>0</v>
      </c>
      <c r="AB12" s="109">
        <f t="shared" si="39"/>
        <v>0</v>
      </c>
      <c r="AC12" s="95">
        <f t="shared" si="39"/>
        <v>0</v>
      </c>
      <c r="AD12" s="109">
        <f t="shared" si="39"/>
        <v>0</v>
      </c>
      <c r="AE12" s="95">
        <f t="shared" si="39"/>
        <v>0</v>
      </c>
      <c r="AF12" s="109">
        <f t="shared" si="39"/>
        <v>0</v>
      </c>
      <c r="AG12" s="324">
        <f>C12+D12</f>
        <v>0</v>
      </c>
      <c r="AH12" s="109">
        <f>E12+F12</f>
        <v>0</v>
      </c>
      <c r="AI12" s="109">
        <f>G12+H12</f>
        <v>0</v>
      </c>
      <c r="AJ12" s="109">
        <f>I12+J12</f>
        <v>0</v>
      </c>
      <c r="AK12" s="109">
        <f>K12+L12</f>
        <v>0</v>
      </c>
      <c r="AL12" s="90">
        <f t="shared" si="29"/>
        <v>0</v>
      </c>
      <c r="AM12" s="90">
        <f t="shared" si="30"/>
        <v>0</v>
      </c>
      <c r="AN12" s="90">
        <f t="shared" si="31"/>
        <v>0</v>
      </c>
      <c r="AO12" s="90">
        <f t="shared" si="32"/>
        <v>0</v>
      </c>
      <c r="AP12" s="90">
        <f t="shared" si="33"/>
        <v>0</v>
      </c>
      <c r="AQ12" s="90">
        <f t="shared" si="34"/>
        <v>0</v>
      </c>
      <c r="AR12" s="90">
        <f t="shared" si="35"/>
        <v>0</v>
      </c>
      <c r="AS12" s="90">
        <f t="shared" si="36"/>
        <v>0</v>
      </c>
      <c r="AT12" s="90">
        <f t="shared" si="37"/>
        <v>0</v>
      </c>
      <c r="AU12" s="322">
        <f t="shared" si="38"/>
        <v>0</v>
      </c>
      <c r="AV12" s="324">
        <f t="shared" si="26"/>
        <v>0</v>
      </c>
      <c r="AW12" s="109">
        <f>D12+E12</f>
        <v>0</v>
      </c>
      <c r="AX12" s="109">
        <f>F12+G12</f>
        <v>0</v>
      </c>
      <c r="AY12" s="109">
        <f>H12+I12</f>
        <v>0</v>
      </c>
      <c r="AZ12" s="109">
        <f>J12+K12</f>
        <v>0</v>
      </c>
      <c r="BA12" s="109">
        <f>L12+M12</f>
        <v>0</v>
      </c>
      <c r="BB12" s="90">
        <f>N12+O12</f>
        <v>0</v>
      </c>
      <c r="BC12" s="90">
        <f>P12+Q12</f>
        <v>0</v>
      </c>
      <c r="BD12" s="90">
        <f>R12+S12</f>
        <v>0</v>
      </c>
      <c r="BE12" s="90">
        <f>T12+U12</f>
        <v>0</v>
      </c>
      <c r="BF12" s="90">
        <f>V12+W12</f>
        <v>0</v>
      </c>
      <c r="BG12" s="90">
        <f>X12+Y12</f>
        <v>0</v>
      </c>
      <c r="BH12" s="90">
        <f>Z12+AA12</f>
        <v>0</v>
      </c>
      <c r="BI12" s="90">
        <f>AB12+AC12</f>
        <v>0</v>
      </c>
      <c r="BJ12" s="90">
        <f>AD12+AE12</f>
        <v>0</v>
      </c>
      <c r="BK12" s="90">
        <f t="shared" si="27"/>
        <v>0</v>
      </c>
    </row>
    <row r="13" spans="1:63" x14ac:dyDescent="0.25">
      <c r="A13" s="35" t="s">
        <v>27</v>
      </c>
      <c r="B13" s="330" t="s">
        <v>28</v>
      </c>
      <c r="C13" s="331">
        <f t="shared" ref="C13:AF13" si="40">C6</f>
        <v>21</v>
      </c>
      <c r="D13" s="332">
        <f t="shared" si="40"/>
        <v>21</v>
      </c>
      <c r="E13" s="331">
        <f t="shared" si="40"/>
        <v>21</v>
      </c>
      <c r="F13" s="332">
        <f t="shared" si="40"/>
        <v>21</v>
      </c>
      <c r="G13" s="331">
        <f t="shared" si="40"/>
        <v>21</v>
      </c>
      <c r="H13" s="332">
        <f t="shared" si="40"/>
        <v>21</v>
      </c>
      <c r="I13" s="331">
        <f t="shared" si="40"/>
        <v>21</v>
      </c>
      <c r="J13" s="332">
        <f t="shared" si="40"/>
        <v>21</v>
      </c>
      <c r="K13" s="331">
        <f t="shared" si="40"/>
        <v>21</v>
      </c>
      <c r="L13" s="332">
        <f t="shared" si="40"/>
        <v>21</v>
      </c>
      <c r="M13" s="331">
        <f t="shared" si="40"/>
        <v>21</v>
      </c>
      <c r="N13" s="332">
        <f t="shared" si="40"/>
        <v>21</v>
      </c>
      <c r="O13" s="331">
        <f t="shared" si="40"/>
        <v>21</v>
      </c>
      <c r="P13" s="332">
        <f t="shared" si="40"/>
        <v>21</v>
      </c>
      <c r="Q13" s="331">
        <f t="shared" si="40"/>
        <v>21</v>
      </c>
      <c r="R13" s="332">
        <f t="shared" si="40"/>
        <v>21</v>
      </c>
      <c r="S13" s="331">
        <f t="shared" si="40"/>
        <v>21</v>
      </c>
      <c r="T13" s="332">
        <f t="shared" si="40"/>
        <v>21</v>
      </c>
      <c r="U13" s="331">
        <f t="shared" si="40"/>
        <v>21</v>
      </c>
      <c r="V13" s="332">
        <f t="shared" si="40"/>
        <v>21</v>
      </c>
      <c r="W13" s="331">
        <f t="shared" si="40"/>
        <v>21</v>
      </c>
      <c r="X13" s="332">
        <f t="shared" si="40"/>
        <v>21</v>
      </c>
      <c r="Y13" s="331">
        <f t="shared" si="40"/>
        <v>21</v>
      </c>
      <c r="Z13" s="332">
        <f t="shared" si="40"/>
        <v>21</v>
      </c>
      <c r="AA13" s="331">
        <f t="shared" si="40"/>
        <v>21</v>
      </c>
      <c r="AB13" s="332">
        <f t="shared" si="40"/>
        <v>21</v>
      </c>
      <c r="AC13" s="331">
        <f t="shared" si="40"/>
        <v>21</v>
      </c>
      <c r="AD13" s="332">
        <f t="shared" si="40"/>
        <v>21</v>
      </c>
      <c r="AE13" s="331">
        <f t="shared" si="40"/>
        <v>21</v>
      </c>
      <c r="AF13" s="332">
        <f t="shared" si="40"/>
        <v>21</v>
      </c>
      <c r="AG13" s="333">
        <f>C13/24+D13*23/24</f>
        <v>21</v>
      </c>
      <c r="AH13" s="332">
        <f>E13/24+F13*23/24</f>
        <v>21</v>
      </c>
      <c r="AI13" s="332">
        <f>G13/24+H13*23/24</f>
        <v>21</v>
      </c>
      <c r="AJ13" s="332">
        <f>I13/24+J13*23/24</f>
        <v>21</v>
      </c>
      <c r="AK13" s="332">
        <f>K13/24+L13*23/24</f>
        <v>21</v>
      </c>
      <c r="AL13" s="31">
        <f>M13/24+N13*23/24</f>
        <v>21</v>
      </c>
      <c r="AM13" s="31">
        <f>O13/24+P13*23/24</f>
        <v>21</v>
      </c>
      <c r="AN13" s="31">
        <f>Q13/24+R13*23/24</f>
        <v>21</v>
      </c>
      <c r="AO13" s="31">
        <f>S13/24+T13*23/24</f>
        <v>21</v>
      </c>
      <c r="AP13" s="31">
        <f>U13/24+V13*23/24</f>
        <v>21</v>
      </c>
      <c r="AQ13" s="31">
        <f>W13/24+X13*23/24</f>
        <v>21</v>
      </c>
      <c r="AR13" s="31">
        <f>Y13/24+Z13*23/24</f>
        <v>21</v>
      </c>
      <c r="AS13" s="31">
        <f>AA13/24+AB13*23/24</f>
        <v>21</v>
      </c>
      <c r="AT13" s="31">
        <f>AC13/24+AD13*23/24</f>
        <v>21</v>
      </c>
      <c r="AU13" s="334">
        <f>AE13/24+AF13*23/24</f>
        <v>21</v>
      </c>
      <c r="AV13" s="333">
        <f t="shared" si="26"/>
        <v>21</v>
      </c>
      <c r="AW13" s="332">
        <f>D13*23/24+E13/24</f>
        <v>21</v>
      </c>
      <c r="AX13" s="332">
        <f>F13*23/24+G13/24</f>
        <v>21</v>
      </c>
      <c r="AY13" s="332">
        <f>H13*23/24+I13/24</f>
        <v>21</v>
      </c>
      <c r="AZ13" s="332">
        <f>J13*23/24+K13/24</f>
        <v>21</v>
      </c>
      <c r="BA13" s="31">
        <f>L13*23/24+M13/24</f>
        <v>21</v>
      </c>
      <c r="BB13" s="31">
        <f>N13*23/24+O13/24</f>
        <v>21</v>
      </c>
      <c r="BC13" s="31">
        <f>P13*23/24+Q13/24</f>
        <v>21</v>
      </c>
      <c r="BD13" s="31">
        <f>R13*23/24+S13/24</f>
        <v>21</v>
      </c>
      <c r="BE13" s="31">
        <f>T13*23/24+U13/24</f>
        <v>21</v>
      </c>
      <c r="BF13" s="31">
        <f>V13*23/24+W13/24</f>
        <v>21</v>
      </c>
      <c r="BG13" s="31">
        <f>X13*23/24+Y13/24</f>
        <v>21</v>
      </c>
      <c r="BH13" s="31">
        <f>Z13*23/24+AA13/24</f>
        <v>21</v>
      </c>
      <c r="BI13" s="31">
        <f>AB13*23/24+AC13/24</f>
        <v>21</v>
      </c>
      <c r="BJ13" s="31">
        <f>AD13*23/24+AE13/24</f>
        <v>21</v>
      </c>
      <c r="BK13" s="31">
        <f t="shared" si="27"/>
        <v>21</v>
      </c>
    </row>
    <row r="14" spans="1:63" x14ac:dyDescent="0.25">
      <c r="A14" s="5" t="s">
        <v>30</v>
      </c>
      <c r="B14" s="335" t="s">
        <v>31</v>
      </c>
      <c r="C14" s="336">
        <f>20941/24</f>
        <v>872.54166666666663</v>
      </c>
      <c r="D14" s="337">
        <f>20941*23/24</f>
        <v>20068.458333333332</v>
      </c>
      <c r="E14" s="336">
        <v>872.54166666666663</v>
      </c>
      <c r="F14" s="337">
        <v>20068.458333333332</v>
      </c>
      <c r="G14" s="336">
        <v>872.54166666666663</v>
      </c>
      <c r="H14" s="337">
        <v>20068.458333333332</v>
      </c>
      <c r="I14" s="336">
        <v>872.54166666666663</v>
      </c>
      <c r="J14" s="337">
        <v>20068.458333333332</v>
      </c>
      <c r="K14" s="336">
        <v>872.54166666666663</v>
      </c>
      <c r="L14" s="337">
        <v>20068.458333333332</v>
      </c>
      <c r="M14" s="336">
        <v>872.54166666666663</v>
      </c>
      <c r="N14" s="337">
        <v>20068.458333333332</v>
      </c>
      <c r="O14" s="336">
        <v>872.54166666666663</v>
      </c>
      <c r="P14" s="337">
        <v>20068.458333333332</v>
      </c>
      <c r="Q14" s="336">
        <v>872.54166666666663</v>
      </c>
      <c r="R14" s="337">
        <v>20068.458333333332</v>
      </c>
      <c r="S14" s="336">
        <v>872.54166666666663</v>
      </c>
      <c r="T14" s="337">
        <v>20068.458333333332</v>
      </c>
      <c r="U14" s="336">
        <v>872.54166666666663</v>
      </c>
      <c r="V14" s="337">
        <v>20068.458333333332</v>
      </c>
      <c r="W14" s="336">
        <v>872.54166666666663</v>
      </c>
      <c r="X14" s="337">
        <v>20068.458333333332</v>
      </c>
      <c r="Y14" s="336">
        <v>872.54166666666663</v>
      </c>
      <c r="Z14" s="337">
        <v>20068.458333333332</v>
      </c>
      <c r="AA14" s="336">
        <v>872.54166666666663</v>
      </c>
      <c r="AB14" s="337">
        <v>20068.458333333332</v>
      </c>
      <c r="AC14" s="336">
        <v>872.54166666666663</v>
      </c>
      <c r="AD14" s="337">
        <v>20068.458333333332</v>
      </c>
      <c r="AE14" s="336">
        <v>872.54166666666663</v>
      </c>
      <c r="AF14" s="337">
        <v>20068.458333333332</v>
      </c>
      <c r="AG14" s="338">
        <f>C14+D14</f>
        <v>20941</v>
      </c>
      <c r="AH14" s="31">
        <f>E14+F14</f>
        <v>20941</v>
      </c>
      <c r="AI14" s="31">
        <f>G14+H14</f>
        <v>20941</v>
      </c>
      <c r="AJ14" s="31">
        <f>I14+J14</f>
        <v>20941</v>
      </c>
      <c r="AK14" s="31">
        <f>K14+L14</f>
        <v>20941</v>
      </c>
      <c r="AL14" s="339">
        <f t="shared" ref="AL14" si="41">M14+N14</f>
        <v>20941</v>
      </c>
      <c r="AM14" s="339">
        <f t="shared" ref="AM14" si="42">O14+P14</f>
        <v>20941</v>
      </c>
      <c r="AN14" s="339">
        <f t="shared" ref="AN14" si="43">Q14+R14</f>
        <v>20941</v>
      </c>
      <c r="AO14" s="339">
        <f t="shared" ref="AO14" si="44">S14+T14</f>
        <v>20941</v>
      </c>
      <c r="AP14" s="339">
        <f t="shared" ref="AP14" si="45">U14+V14</f>
        <v>20941</v>
      </c>
      <c r="AQ14" s="339">
        <f t="shared" ref="AQ14" si="46">W14+X14</f>
        <v>20941</v>
      </c>
      <c r="AR14" s="339">
        <f t="shared" ref="AR14" si="47">Y14+Z14</f>
        <v>20941</v>
      </c>
      <c r="AS14" s="339">
        <f t="shared" ref="AS14" si="48">AA14+AB14</f>
        <v>20941</v>
      </c>
      <c r="AT14" s="339">
        <f t="shared" ref="AT14" si="49">AC14+AD14</f>
        <v>20941</v>
      </c>
      <c r="AU14" s="340">
        <f t="shared" ref="AU14" si="50">AE14+AF14</f>
        <v>20941</v>
      </c>
      <c r="AV14" s="338">
        <f t="shared" si="26"/>
        <v>872.54166666666663</v>
      </c>
      <c r="AW14" s="31">
        <f>D14+E14</f>
        <v>20941</v>
      </c>
      <c r="AX14" s="31">
        <f>F14+G14</f>
        <v>20941</v>
      </c>
      <c r="AY14" s="31">
        <f>H14+I14</f>
        <v>20941</v>
      </c>
      <c r="AZ14" s="31">
        <f>J14+K14</f>
        <v>20941</v>
      </c>
      <c r="BA14" s="339">
        <f>L14+M14</f>
        <v>20941</v>
      </c>
      <c r="BB14" s="339">
        <f>N14+O14</f>
        <v>20941</v>
      </c>
      <c r="BC14" s="339">
        <f>P14+Q14</f>
        <v>20941</v>
      </c>
      <c r="BD14" s="339">
        <f>R14+S14</f>
        <v>20941</v>
      </c>
      <c r="BE14" s="339">
        <f>T14+U14</f>
        <v>20941</v>
      </c>
      <c r="BF14" s="339">
        <f>V14+W14</f>
        <v>20941</v>
      </c>
      <c r="BG14" s="339">
        <f>X14+Y14</f>
        <v>20941</v>
      </c>
      <c r="BH14" s="339">
        <f>Z14+AA14</f>
        <v>20941</v>
      </c>
      <c r="BI14" s="339">
        <f>AB14+AC14</f>
        <v>20941</v>
      </c>
      <c r="BJ14" s="339">
        <f>AD14+AE14</f>
        <v>20941</v>
      </c>
      <c r="BK14" s="339">
        <f t="shared" si="27"/>
        <v>20068.458333333332</v>
      </c>
    </row>
    <row r="15" spans="1:63" x14ac:dyDescent="0.25">
      <c r="A15" s="70" t="s">
        <v>379</v>
      </c>
      <c r="B15" s="341" t="s">
        <v>389</v>
      </c>
      <c r="C15" s="336">
        <f>102195/24</f>
        <v>4258.125</v>
      </c>
      <c r="D15" s="342">
        <f>102195*23/24</f>
        <v>97936.875</v>
      </c>
      <c r="E15" s="336">
        <v>4258.125</v>
      </c>
      <c r="F15" s="342">
        <v>97936.875</v>
      </c>
      <c r="G15" s="336">
        <v>4258.125</v>
      </c>
      <c r="H15" s="342">
        <v>97936.875</v>
      </c>
      <c r="I15" s="336">
        <v>4258.125</v>
      </c>
      <c r="J15" s="342">
        <v>97936.875</v>
      </c>
      <c r="K15" s="336">
        <v>4258.125</v>
      </c>
      <c r="L15" s="342">
        <v>97936.875</v>
      </c>
      <c r="M15" s="336">
        <v>4258.125</v>
      </c>
      <c r="N15" s="342">
        <v>97936.875</v>
      </c>
      <c r="O15" s="336">
        <v>4258.125</v>
      </c>
      <c r="P15" s="342">
        <v>97936.875</v>
      </c>
      <c r="Q15" s="336">
        <v>4258.125</v>
      </c>
      <c r="R15" s="342">
        <v>97936.875</v>
      </c>
      <c r="S15" s="336">
        <v>4258.125</v>
      </c>
      <c r="T15" s="342">
        <v>97936.875</v>
      </c>
      <c r="U15" s="336">
        <v>4258.125</v>
      </c>
      <c r="V15" s="342">
        <v>97936.875</v>
      </c>
      <c r="W15" s="336">
        <v>4258.125</v>
      </c>
      <c r="X15" s="342">
        <v>97936.875</v>
      </c>
      <c r="Y15" s="336">
        <v>4258.125</v>
      </c>
      <c r="Z15" s="342">
        <v>97936.875</v>
      </c>
      <c r="AA15" s="336">
        <v>4258.125</v>
      </c>
      <c r="AB15" s="342">
        <v>97936.875</v>
      </c>
      <c r="AC15" s="336">
        <v>4258.125</v>
      </c>
      <c r="AD15" s="342">
        <v>97936.875</v>
      </c>
      <c r="AE15" s="336">
        <v>4258.125</v>
      </c>
      <c r="AF15" s="342">
        <v>97936.875</v>
      </c>
      <c r="AG15" s="338">
        <f>C15+D15</f>
        <v>102195</v>
      </c>
      <c r="AH15" s="31">
        <f>E15+F15</f>
        <v>102195</v>
      </c>
      <c r="AI15" s="31">
        <f>G15+H15</f>
        <v>102195</v>
      </c>
      <c r="AJ15" s="31">
        <f>I15+J15</f>
        <v>102195</v>
      </c>
      <c r="AK15" s="31">
        <f>K15+L15</f>
        <v>102195</v>
      </c>
      <c r="AL15" s="339">
        <f t="shared" ref="AL15:AL16" si="51">M15+N15</f>
        <v>102195</v>
      </c>
      <c r="AM15" s="339">
        <f t="shared" ref="AM15:AM16" si="52">O15+P15</f>
        <v>102195</v>
      </c>
      <c r="AN15" s="339">
        <f t="shared" ref="AN15:AN16" si="53">Q15+R15</f>
        <v>102195</v>
      </c>
      <c r="AO15" s="339">
        <f t="shared" ref="AO15:AO16" si="54">S15+T15</f>
        <v>102195</v>
      </c>
      <c r="AP15" s="339">
        <f t="shared" ref="AP15:AP16" si="55">U15+V15</f>
        <v>102195</v>
      </c>
      <c r="AQ15" s="339">
        <f t="shared" ref="AQ15:AQ16" si="56">W15+X15</f>
        <v>102195</v>
      </c>
      <c r="AR15" s="339">
        <f t="shared" ref="AR15:AR16" si="57">Y15+Z15</f>
        <v>102195</v>
      </c>
      <c r="AS15" s="339">
        <f t="shared" ref="AS15:AS16" si="58">AA15+AB15</f>
        <v>102195</v>
      </c>
      <c r="AT15" s="339">
        <f t="shared" ref="AT15:AT16" si="59">AC15+AD15</f>
        <v>102195</v>
      </c>
      <c r="AU15" s="340">
        <f t="shared" ref="AU15:AU16" si="60">AE15+AF15</f>
        <v>102195</v>
      </c>
      <c r="AV15" s="338">
        <f t="shared" si="26"/>
        <v>4258.125</v>
      </c>
      <c r="AW15" s="31">
        <f>D15+E15</f>
        <v>102195</v>
      </c>
      <c r="AX15" s="31">
        <f>F15+G15</f>
        <v>102195</v>
      </c>
      <c r="AY15" s="31">
        <f>H15+I15</f>
        <v>102195</v>
      </c>
      <c r="AZ15" s="31">
        <f>J15+K15</f>
        <v>102195</v>
      </c>
      <c r="BA15" s="339">
        <f>L15+M15</f>
        <v>102195</v>
      </c>
      <c r="BB15" s="339">
        <f>N15+O15</f>
        <v>102195</v>
      </c>
      <c r="BC15" s="339">
        <f>P15+Q15</f>
        <v>102195</v>
      </c>
      <c r="BD15" s="339">
        <f>R15+S15</f>
        <v>102195</v>
      </c>
      <c r="BE15" s="339">
        <f>T15+U15</f>
        <v>102195</v>
      </c>
      <c r="BF15" s="339">
        <f>V15+W15</f>
        <v>102195</v>
      </c>
      <c r="BG15" s="339">
        <f>X15+Y15</f>
        <v>102195</v>
      </c>
      <c r="BH15" s="339">
        <f>Z15+AA15</f>
        <v>102195</v>
      </c>
      <c r="BI15" s="339">
        <f>AB15+AC15</f>
        <v>102195</v>
      </c>
      <c r="BJ15" s="339">
        <f>AD15+AE15</f>
        <v>102195</v>
      </c>
      <c r="BK15" s="339">
        <f t="shared" si="27"/>
        <v>97936.875</v>
      </c>
    </row>
    <row r="16" spans="1:63" ht="15.75" thickBot="1" x14ac:dyDescent="0.3">
      <c r="A16" s="24" t="s">
        <v>380</v>
      </c>
      <c r="B16" s="343" t="s">
        <v>390</v>
      </c>
      <c r="C16" s="344">
        <f>102195/24</f>
        <v>4258.125</v>
      </c>
      <c r="D16" s="345">
        <f>102195*23/24</f>
        <v>97936.875</v>
      </c>
      <c r="E16" s="344">
        <v>4258.125</v>
      </c>
      <c r="F16" s="345">
        <v>97936.875</v>
      </c>
      <c r="G16" s="344">
        <v>4258.125</v>
      </c>
      <c r="H16" s="345">
        <v>97936.875</v>
      </c>
      <c r="I16" s="344">
        <v>4258.125</v>
      </c>
      <c r="J16" s="345">
        <v>97936.875</v>
      </c>
      <c r="K16" s="344">
        <v>4258.125</v>
      </c>
      <c r="L16" s="345">
        <v>97936.875</v>
      </c>
      <c r="M16" s="344">
        <v>4258.125</v>
      </c>
      <c r="N16" s="345">
        <v>97936.875</v>
      </c>
      <c r="O16" s="344">
        <v>4258.125</v>
      </c>
      <c r="P16" s="345">
        <v>97936.875</v>
      </c>
      <c r="Q16" s="344">
        <v>4258.125</v>
      </c>
      <c r="R16" s="345">
        <v>97936.875</v>
      </c>
      <c r="S16" s="344">
        <v>4258.125</v>
      </c>
      <c r="T16" s="345">
        <v>97936.875</v>
      </c>
      <c r="U16" s="344">
        <v>4258.125</v>
      </c>
      <c r="V16" s="345">
        <v>97936.875</v>
      </c>
      <c r="W16" s="344">
        <v>4258.125</v>
      </c>
      <c r="X16" s="345">
        <v>97936.875</v>
      </c>
      <c r="Y16" s="344">
        <v>4258.125</v>
      </c>
      <c r="Z16" s="345">
        <v>97936.875</v>
      </c>
      <c r="AA16" s="344">
        <v>4258.125</v>
      </c>
      <c r="AB16" s="345">
        <v>97936.875</v>
      </c>
      <c r="AC16" s="344">
        <v>4258.125</v>
      </c>
      <c r="AD16" s="345">
        <v>97936.875</v>
      </c>
      <c r="AE16" s="344">
        <v>4258.125</v>
      </c>
      <c r="AF16" s="345">
        <v>97936.875</v>
      </c>
      <c r="AG16" s="326">
        <f>C16+D16</f>
        <v>102195</v>
      </c>
      <c r="AH16" s="54">
        <f>E16+F16</f>
        <v>102195</v>
      </c>
      <c r="AI16" s="54">
        <f>G16+H16</f>
        <v>102195</v>
      </c>
      <c r="AJ16" s="54">
        <f>I16+J16</f>
        <v>102195</v>
      </c>
      <c r="AK16" s="54">
        <f>K16+L16</f>
        <v>102195</v>
      </c>
      <c r="AL16" s="54">
        <f t="shared" si="51"/>
        <v>102195</v>
      </c>
      <c r="AM16" s="54">
        <f t="shared" si="52"/>
        <v>102195</v>
      </c>
      <c r="AN16" s="54">
        <f t="shared" si="53"/>
        <v>102195</v>
      </c>
      <c r="AO16" s="54">
        <f t="shared" si="54"/>
        <v>102195</v>
      </c>
      <c r="AP16" s="54">
        <f t="shared" si="55"/>
        <v>102195</v>
      </c>
      <c r="AQ16" s="54">
        <f t="shared" si="56"/>
        <v>102195</v>
      </c>
      <c r="AR16" s="54">
        <f t="shared" si="57"/>
        <v>102195</v>
      </c>
      <c r="AS16" s="54">
        <f t="shared" si="58"/>
        <v>102195</v>
      </c>
      <c r="AT16" s="54">
        <f t="shared" si="59"/>
        <v>102195</v>
      </c>
      <c r="AU16" s="346">
        <f t="shared" si="60"/>
        <v>102195</v>
      </c>
      <c r="AV16" s="326">
        <f t="shared" si="26"/>
        <v>4258.125</v>
      </c>
      <c r="AW16" s="54">
        <f>D16+E16</f>
        <v>102195</v>
      </c>
      <c r="AX16" s="54">
        <f>F16+G16</f>
        <v>102195</v>
      </c>
      <c r="AY16" s="54">
        <f>H16+I16</f>
        <v>102195</v>
      </c>
      <c r="AZ16" s="54">
        <f>J16+K16</f>
        <v>102195</v>
      </c>
      <c r="BA16" s="54">
        <f>L16+M16</f>
        <v>102195</v>
      </c>
      <c r="BB16" s="54">
        <f>N16+O16</f>
        <v>102195</v>
      </c>
      <c r="BC16" s="54">
        <f>P16+Q16</f>
        <v>102195</v>
      </c>
      <c r="BD16" s="54">
        <f>R16+S16</f>
        <v>102195</v>
      </c>
      <c r="BE16" s="54">
        <f>T16+U16</f>
        <v>102195</v>
      </c>
      <c r="BF16" s="54">
        <f>V16+W16</f>
        <v>102195</v>
      </c>
      <c r="BG16" s="54">
        <f>X16+Y16</f>
        <v>102195</v>
      </c>
      <c r="BH16" s="54">
        <f>Z16+AA16</f>
        <v>102195</v>
      </c>
      <c r="BI16" s="54">
        <f>AB16+AC16</f>
        <v>102195</v>
      </c>
      <c r="BJ16" s="54">
        <f>AD16+AE16</f>
        <v>102195</v>
      </c>
      <c r="BK16" s="54">
        <f t="shared" si="27"/>
        <v>97936.875</v>
      </c>
    </row>
    <row r="17" spans="1:63" ht="15.75" thickBot="1" x14ac:dyDescent="0.3"/>
    <row r="18" spans="1:63" x14ac:dyDescent="0.25">
      <c r="A18" s="310" t="s">
        <v>4</v>
      </c>
      <c r="B18" s="311" t="s">
        <v>368</v>
      </c>
      <c r="C18" s="14" t="s">
        <v>6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3" t="s">
        <v>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313" t="s">
        <v>8</v>
      </c>
      <c r="AW18" s="314"/>
      <c r="AX18" s="146"/>
      <c r="AY18" s="146"/>
      <c r="AZ18" s="146"/>
      <c r="BA18" s="14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</row>
    <row r="19" spans="1:63" ht="15.75" thickBot="1" x14ac:dyDescent="0.3">
      <c r="A19" s="10" t="s">
        <v>9</v>
      </c>
      <c r="B19" s="107"/>
      <c r="C19" s="315" t="str">
        <f>C9</f>
        <v>XII/31</v>
      </c>
      <c r="D19" s="316" t="str">
        <f t="shared" ref="D19:AF19" si="61">D9</f>
        <v>I-XII/32</v>
      </c>
      <c r="E19" s="315" t="str">
        <f t="shared" si="61"/>
        <v>XII/32</v>
      </c>
      <c r="F19" s="316" t="str">
        <f t="shared" si="61"/>
        <v>I-XII/33</v>
      </c>
      <c r="G19" s="315" t="str">
        <f t="shared" si="61"/>
        <v>XII/33</v>
      </c>
      <c r="H19" s="316" t="str">
        <f t="shared" si="61"/>
        <v>I-XII/34</v>
      </c>
      <c r="I19" s="315" t="str">
        <f t="shared" si="61"/>
        <v>XII/34</v>
      </c>
      <c r="J19" s="316" t="str">
        <f t="shared" si="61"/>
        <v>I-XII/35</v>
      </c>
      <c r="K19" s="315" t="str">
        <f t="shared" si="61"/>
        <v>XII/35</v>
      </c>
      <c r="L19" s="316" t="str">
        <f t="shared" si="61"/>
        <v>I-XII/36</v>
      </c>
      <c r="M19" s="315" t="str">
        <f t="shared" si="61"/>
        <v>XII/36</v>
      </c>
      <c r="N19" s="316" t="str">
        <f t="shared" si="61"/>
        <v>I-XII/37</v>
      </c>
      <c r="O19" s="315" t="str">
        <f t="shared" si="61"/>
        <v>XII/37</v>
      </c>
      <c r="P19" s="316" t="str">
        <f t="shared" si="61"/>
        <v>I-XII/38</v>
      </c>
      <c r="Q19" s="315" t="str">
        <f t="shared" si="61"/>
        <v>XII/38</v>
      </c>
      <c r="R19" s="316" t="str">
        <f t="shared" si="61"/>
        <v>I-XII/39</v>
      </c>
      <c r="S19" s="315" t="str">
        <f t="shared" si="61"/>
        <v>XII/39</v>
      </c>
      <c r="T19" s="316" t="str">
        <f t="shared" si="61"/>
        <v>I-XII/40</v>
      </c>
      <c r="U19" s="315" t="str">
        <f t="shared" si="61"/>
        <v>XII/40</v>
      </c>
      <c r="V19" s="316" t="str">
        <f t="shared" si="61"/>
        <v>I-XII/41</v>
      </c>
      <c r="W19" s="315" t="str">
        <f t="shared" si="61"/>
        <v>XII/41</v>
      </c>
      <c r="X19" s="316" t="str">
        <f t="shared" si="61"/>
        <v>I-XII/42</v>
      </c>
      <c r="Y19" s="315" t="str">
        <f t="shared" si="61"/>
        <v>XII/42</v>
      </c>
      <c r="Z19" s="316" t="str">
        <f t="shared" si="61"/>
        <v>I-XII/43</v>
      </c>
      <c r="AA19" s="315" t="str">
        <f t="shared" si="61"/>
        <v>XII/43</v>
      </c>
      <c r="AB19" s="316" t="str">
        <f t="shared" si="61"/>
        <v>I-XII/44</v>
      </c>
      <c r="AC19" s="315" t="str">
        <f t="shared" si="61"/>
        <v>XII/44</v>
      </c>
      <c r="AD19" s="316" t="str">
        <f t="shared" si="61"/>
        <v>I-XII/45</v>
      </c>
      <c r="AE19" s="315" t="str">
        <f t="shared" si="61"/>
        <v>XII/45</v>
      </c>
      <c r="AF19" s="316" t="str">
        <f t="shared" si="61"/>
        <v>I-XII/46</v>
      </c>
      <c r="AG19" s="317" t="str">
        <f>AG2</f>
        <v>2031/32</v>
      </c>
      <c r="AH19" s="12" t="str">
        <f t="shared" ref="AH19:AU19" si="62">AH2</f>
        <v>2032/33</v>
      </c>
      <c r="AI19" s="12" t="str">
        <f t="shared" si="62"/>
        <v>2033/34</v>
      </c>
      <c r="AJ19" s="12" t="str">
        <f t="shared" si="62"/>
        <v>2034/35</v>
      </c>
      <c r="AK19" s="12" t="str">
        <f t="shared" si="62"/>
        <v>2035/36</v>
      </c>
      <c r="AL19" s="12" t="str">
        <f t="shared" si="62"/>
        <v>2036/37</v>
      </c>
      <c r="AM19" s="12" t="str">
        <f t="shared" si="62"/>
        <v>2037/38</v>
      </c>
      <c r="AN19" s="12" t="str">
        <f t="shared" si="62"/>
        <v>2038/39</v>
      </c>
      <c r="AO19" s="12" t="str">
        <f t="shared" si="62"/>
        <v>2039/40</v>
      </c>
      <c r="AP19" s="12" t="str">
        <f t="shared" si="62"/>
        <v>2040/41</v>
      </c>
      <c r="AQ19" s="12" t="str">
        <f t="shared" si="62"/>
        <v>2041/42</v>
      </c>
      <c r="AR19" s="12" t="str">
        <f t="shared" si="62"/>
        <v>2042/43</v>
      </c>
      <c r="AS19" s="12" t="str">
        <f t="shared" si="62"/>
        <v>2043/44</v>
      </c>
      <c r="AT19" s="12" t="str">
        <f t="shared" si="62"/>
        <v>2044/45</v>
      </c>
      <c r="AU19" s="329" t="str">
        <f t="shared" si="62"/>
        <v>2045/46</v>
      </c>
      <c r="AV19" s="317">
        <f>AV9</f>
        <v>2031</v>
      </c>
      <c r="AW19" s="12">
        <f t="shared" ref="AW19:BK19" si="63">AW9</f>
        <v>2032</v>
      </c>
      <c r="AX19" s="12">
        <f t="shared" si="63"/>
        <v>2033</v>
      </c>
      <c r="AY19" s="12">
        <f t="shared" si="63"/>
        <v>2034</v>
      </c>
      <c r="AZ19" s="12">
        <f t="shared" si="63"/>
        <v>2035</v>
      </c>
      <c r="BA19" s="12">
        <f t="shared" si="63"/>
        <v>2036</v>
      </c>
      <c r="BB19" s="12">
        <f t="shared" si="63"/>
        <v>2037</v>
      </c>
      <c r="BC19" s="12">
        <f t="shared" si="63"/>
        <v>2038</v>
      </c>
      <c r="BD19" s="12">
        <f t="shared" si="63"/>
        <v>2039</v>
      </c>
      <c r="BE19" s="12">
        <f t="shared" si="63"/>
        <v>2040</v>
      </c>
      <c r="BF19" s="12">
        <f t="shared" si="63"/>
        <v>2041</v>
      </c>
      <c r="BG19" s="12">
        <f t="shared" si="63"/>
        <v>2042</v>
      </c>
      <c r="BH19" s="12">
        <f t="shared" si="63"/>
        <v>2043</v>
      </c>
      <c r="BI19" s="12">
        <f t="shared" si="63"/>
        <v>2044</v>
      </c>
      <c r="BJ19" s="12">
        <f t="shared" si="63"/>
        <v>2045</v>
      </c>
      <c r="BK19" s="12">
        <f t="shared" si="63"/>
        <v>2046</v>
      </c>
    </row>
    <row r="20" spans="1:63" ht="15.75" thickTop="1" x14ac:dyDescent="0.25">
      <c r="A20" s="20" t="s">
        <v>22</v>
      </c>
      <c r="B20" s="318" t="s">
        <v>32</v>
      </c>
      <c r="C20" s="82">
        <f>C21+C22</f>
        <v>42288.875</v>
      </c>
      <c r="D20" s="83">
        <f t="shared" ref="D20:AF20" si="64">D21+D22</f>
        <v>972644.125</v>
      </c>
      <c r="E20" s="82">
        <f t="shared" si="64"/>
        <v>42288.875</v>
      </c>
      <c r="F20" s="83">
        <f t="shared" si="64"/>
        <v>972644.125</v>
      </c>
      <c r="G20" s="82">
        <f t="shared" si="64"/>
        <v>42288.875</v>
      </c>
      <c r="H20" s="83">
        <f t="shared" si="64"/>
        <v>972644.125</v>
      </c>
      <c r="I20" s="82">
        <f t="shared" si="64"/>
        <v>42288.875</v>
      </c>
      <c r="J20" s="83">
        <f t="shared" si="64"/>
        <v>972644.125</v>
      </c>
      <c r="K20" s="82">
        <f t="shared" si="64"/>
        <v>42288.875</v>
      </c>
      <c r="L20" s="83">
        <f t="shared" si="64"/>
        <v>972644.125</v>
      </c>
      <c r="M20" s="82">
        <f t="shared" si="64"/>
        <v>42288.875</v>
      </c>
      <c r="N20" s="83">
        <f t="shared" si="64"/>
        <v>972644.125</v>
      </c>
      <c r="O20" s="82">
        <f>O21+O22</f>
        <v>42288.875</v>
      </c>
      <c r="P20" s="83">
        <f t="shared" si="64"/>
        <v>972644.125</v>
      </c>
      <c r="Q20" s="82">
        <f>Q21+Q22</f>
        <v>42288.875</v>
      </c>
      <c r="R20" s="83">
        <f t="shared" si="64"/>
        <v>972644.125</v>
      </c>
      <c r="S20" s="82">
        <f>S21+S22</f>
        <v>42288.875</v>
      </c>
      <c r="T20" s="83">
        <f t="shared" si="64"/>
        <v>972644.125</v>
      </c>
      <c r="U20" s="82">
        <f>U21+U22</f>
        <v>42288.875</v>
      </c>
      <c r="V20" s="83">
        <f t="shared" si="64"/>
        <v>972644.125</v>
      </c>
      <c r="W20" s="82">
        <f>W21+W22</f>
        <v>42288.875</v>
      </c>
      <c r="X20" s="83">
        <f t="shared" si="64"/>
        <v>972644.125</v>
      </c>
      <c r="Y20" s="82">
        <f>Y21+Y22</f>
        <v>42288.875</v>
      </c>
      <c r="Z20" s="83">
        <f t="shared" si="64"/>
        <v>972644.125</v>
      </c>
      <c r="AA20" s="82">
        <f>AA21+AA22</f>
        <v>42288.875</v>
      </c>
      <c r="AB20" s="83">
        <f t="shared" si="64"/>
        <v>972644.125</v>
      </c>
      <c r="AC20" s="82">
        <f>AC21+AC22</f>
        <v>42288.875</v>
      </c>
      <c r="AD20" s="83">
        <f t="shared" si="64"/>
        <v>972644.125</v>
      </c>
      <c r="AE20" s="82">
        <f>AE21+AE22</f>
        <v>42288.875</v>
      </c>
      <c r="AF20" s="83">
        <f t="shared" si="64"/>
        <v>972644.125</v>
      </c>
      <c r="AG20" s="319">
        <f>C20+D20</f>
        <v>1014933</v>
      </c>
      <c r="AH20" s="83">
        <f>E20+F20</f>
        <v>1014933</v>
      </c>
      <c r="AI20" s="83">
        <f>G20+H20</f>
        <v>1014933</v>
      </c>
      <c r="AJ20" s="83">
        <f>I20+J20</f>
        <v>1014933</v>
      </c>
      <c r="AK20" s="83">
        <f>K20+L20</f>
        <v>1014933</v>
      </c>
      <c r="AL20" s="83">
        <f>M20+N20</f>
        <v>1014933</v>
      </c>
      <c r="AM20" s="83">
        <f>O20+P20</f>
        <v>1014933</v>
      </c>
      <c r="AN20" s="83">
        <f>Q20+R20</f>
        <v>1014933</v>
      </c>
      <c r="AO20" s="83">
        <f>S20+T20</f>
        <v>1014933</v>
      </c>
      <c r="AP20" s="83">
        <f>U20+V20</f>
        <v>1014933</v>
      </c>
      <c r="AQ20" s="83">
        <f>W20+X20</f>
        <v>1014933</v>
      </c>
      <c r="AR20" s="83">
        <f>Y20+Z20</f>
        <v>1014933</v>
      </c>
      <c r="AS20" s="83">
        <f>AA20+AB20</f>
        <v>1014933</v>
      </c>
      <c r="AT20" s="83">
        <f>AC20+AD20</f>
        <v>1014933</v>
      </c>
      <c r="AU20" s="320">
        <f>AE20+AF20</f>
        <v>1014933</v>
      </c>
      <c r="AV20" s="319">
        <f>C20</f>
        <v>42288.875</v>
      </c>
      <c r="AW20" s="83">
        <f>D20+E20</f>
        <v>1014933</v>
      </c>
      <c r="AX20" s="83">
        <f>F20+G20</f>
        <v>1014933</v>
      </c>
      <c r="AY20" s="83">
        <f>H20+I20</f>
        <v>1014933</v>
      </c>
      <c r="AZ20" s="83">
        <f>J20+K20</f>
        <v>1014933</v>
      </c>
      <c r="BA20" s="83">
        <f>L20+M20</f>
        <v>1014933</v>
      </c>
      <c r="BB20" s="83">
        <f>N20+O20</f>
        <v>1014933</v>
      </c>
      <c r="BC20" s="83">
        <f>P20+Q20</f>
        <v>1014933</v>
      </c>
      <c r="BD20" s="83">
        <f>R20+S20</f>
        <v>1014933</v>
      </c>
      <c r="BE20" s="83">
        <f>T20+U20</f>
        <v>1014933</v>
      </c>
      <c r="BF20" s="83">
        <f>V20+W20</f>
        <v>1014933</v>
      </c>
      <c r="BG20" s="83">
        <f>X20+Y20</f>
        <v>1014933</v>
      </c>
      <c r="BH20" s="83">
        <f>Z20+AA20</f>
        <v>1014933</v>
      </c>
      <c r="BI20" s="83">
        <f>AB20+AC20</f>
        <v>1014933</v>
      </c>
      <c r="BJ20" s="83">
        <f>AD20+AE20</f>
        <v>1014933</v>
      </c>
      <c r="BK20" s="83">
        <f>AF20</f>
        <v>972644.125</v>
      </c>
    </row>
    <row r="21" spans="1:63" ht="15.75" x14ac:dyDescent="0.25">
      <c r="A21" s="20" t="s">
        <v>24</v>
      </c>
      <c r="B21" s="318" t="s">
        <v>33</v>
      </c>
      <c r="C21" s="347">
        <v>42288.875</v>
      </c>
      <c r="D21" s="348">
        <v>972644.125</v>
      </c>
      <c r="E21" s="347">
        <v>42288.875</v>
      </c>
      <c r="F21" s="348">
        <v>972644.125</v>
      </c>
      <c r="G21" s="347">
        <v>42288.875</v>
      </c>
      <c r="H21" s="348">
        <v>972644.125</v>
      </c>
      <c r="I21" s="347">
        <v>42288.875</v>
      </c>
      <c r="J21" s="348">
        <v>972644.125</v>
      </c>
      <c r="K21" s="347">
        <v>42288.875</v>
      </c>
      <c r="L21" s="348">
        <v>972644.125</v>
      </c>
      <c r="M21" s="347">
        <v>42288.875</v>
      </c>
      <c r="N21" s="348">
        <v>972644.125</v>
      </c>
      <c r="O21" s="347">
        <v>42288.875</v>
      </c>
      <c r="P21" s="348">
        <v>972644.125</v>
      </c>
      <c r="Q21" s="347">
        <v>42288.875</v>
      </c>
      <c r="R21" s="348">
        <v>972644.125</v>
      </c>
      <c r="S21" s="347">
        <v>42288.875</v>
      </c>
      <c r="T21" s="348">
        <v>972644.125</v>
      </c>
      <c r="U21" s="347">
        <v>42288.875</v>
      </c>
      <c r="V21" s="348">
        <v>972644.125</v>
      </c>
      <c r="W21" s="347">
        <v>42288.875</v>
      </c>
      <c r="X21" s="348">
        <v>972644.125</v>
      </c>
      <c r="Y21" s="347">
        <v>42288.875</v>
      </c>
      <c r="Z21" s="348">
        <v>972644.125</v>
      </c>
      <c r="AA21" s="347">
        <v>42288.875</v>
      </c>
      <c r="AB21" s="348">
        <v>972644.125</v>
      </c>
      <c r="AC21" s="347">
        <v>42288.875</v>
      </c>
      <c r="AD21" s="348">
        <v>972644.125</v>
      </c>
      <c r="AE21" s="347">
        <v>42288.875</v>
      </c>
      <c r="AF21" s="348">
        <v>972644.125</v>
      </c>
      <c r="AG21" s="321">
        <f>C21+D21</f>
        <v>1014933</v>
      </c>
      <c r="AH21" s="90">
        <f>E21+F21</f>
        <v>1014933</v>
      </c>
      <c r="AI21" s="90">
        <f>G21+H21</f>
        <v>1014933</v>
      </c>
      <c r="AJ21" s="90">
        <f>I21+J21</f>
        <v>1014933</v>
      </c>
      <c r="AK21" s="90">
        <f>K21+L21</f>
        <v>1014933</v>
      </c>
      <c r="AL21" s="90">
        <f t="shared" ref="AL21:AL22" si="65">M21+N21</f>
        <v>1014933</v>
      </c>
      <c r="AM21" s="90">
        <f t="shared" ref="AM21:AM22" si="66">O21+P21</f>
        <v>1014933</v>
      </c>
      <c r="AN21" s="90">
        <f t="shared" ref="AN21:AN22" si="67">Q21+R21</f>
        <v>1014933</v>
      </c>
      <c r="AO21" s="90">
        <f t="shared" ref="AO21:AO22" si="68">S21+T21</f>
        <v>1014933</v>
      </c>
      <c r="AP21" s="90">
        <f t="shared" ref="AP21:AP22" si="69">U21+V21</f>
        <v>1014933</v>
      </c>
      <c r="AQ21" s="90">
        <f t="shared" ref="AQ21:AQ22" si="70">W21+X21</f>
        <v>1014933</v>
      </c>
      <c r="AR21" s="90">
        <f t="shared" ref="AR21:AR22" si="71">Y21+Z21</f>
        <v>1014933</v>
      </c>
      <c r="AS21" s="90">
        <f t="shared" ref="AS21:AS22" si="72">AA21+AB21</f>
        <v>1014933</v>
      </c>
      <c r="AT21" s="90">
        <f t="shared" ref="AT21:AT22" si="73">AC21+AD21</f>
        <v>1014933</v>
      </c>
      <c r="AU21" s="322">
        <f t="shared" ref="AU21:AU22" si="74">AE21+AF21</f>
        <v>1014933</v>
      </c>
      <c r="AV21" s="321">
        <f>C21</f>
        <v>42288.875</v>
      </c>
      <c r="AW21" s="90">
        <f>D21+E21</f>
        <v>1014933</v>
      </c>
      <c r="AX21" s="90">
        <f>F21+G21</f>
        <v>1014933</v>
      </c>
      <c r="AY21" s="90">
        <f>H21+I21</f>
        <v>1014933</v>
      </c>
      <c r="AZ21" s="90">
        <f>J21+K21</f>
        <v>1014933</v>
      </c>
      <c r="BA21" s="90">
        <f>L21+M21</f>
        <v>1014933</v>
      </c>
      <c r="BB21" s="90">
        <f>N21+O21</f>
        <v>1014933</v>
      </c>
      <c r="BC21" s="90">
        <f>P21+Q21</f>
        <v>1014933</v>
      </c>
      <c r="BD21" s="90">
        <f>R21+S21</f>
        <v>1014933</v>
      </c>
      <c r="BE21" s="90">
        <f>T21+U21</f>
        <v>1014933</v>
      </c>
      <c r="BF21" s="90">
        <f>V21+W21</f>
        <v>1014933</v>
      </c>
      <c r="BG21" s="90">
        <f>X21+Y21</f>
        <v>1014933</v>
      </c>
      <c r="BH21" s="90">
        <f>Z21+AA21</f>
        <v>1014933</v>
      </c>
      <c r="BI21" s="90">
        <f>AB21+AC21</f>
        <v>1014933</v>
      </c>
      <c r="BJ21" s="90">
        <f>AD21+AE21</f>
        <v>1014933</v>
      </c>
      <c r="BK21" s="90">
        <f>AF21</f>
        <v>972644.125</v>
      </c>
    </row>
    <row r="22" spans="1:63" ht="15.75" x14ac:dyDescent="0.25">
      <c r="A22" s="20" t="s">
        <v>391</v>
      </c>
      <c r="B22" s="318" t="s">
        <v>34</v>
      </c>
      <c r="C22" s="349">
        <v>0</v>
      </c>
      <c r="D22" s="350">
        <v>0</v>
      </c>
      <c r="E22" s="349">
        <v>0</v>
      </c>
      <c r="F22" s="350">
        <v>0</v>
      </c>
      <c r="G22" s="349">
        <v>0</v>
      </c>
      <c r="H22" s="350">
        <v>0</v>
      </c>
      <c r="I22" s="349">
        <v>0</v>
      </c>
      <c r="J22" s="350">
        <v>0</v>
      </c>
      <c r="K22" s="349">
        <v>0</v>
      </c>
      <c r="L22" s="350">
        <v>0</v>
      </c>
      <c r="M22" s="349">
        <v>0</v>
      </c>
      <c r="N22" s="350">
        <v>0</v>
      </c>
      <c r="O22" s="349">
        <v>0</v>
      </c>
      <c r="P22" s="350">
        <v>0</v>
      </c>
      <c r="Q22" s="349">
        <v>0</v>
      </c>
      <c r="R22" s="350">
        <v>0</v>
      </c>
      <c r="S22" s="349">
        <v>0</v>
      </c>
      <c r="T22" s="350">
        <v>0</v>
      </c>
      <c r="U22" s="349">
        <v>0</v>
      </c>
      <c r="V22" s="350">
        <v>0</v>
      </c>
      <c r="W22" s="349">
        <v>0</v>
      </c>
      <c r="X22" s="350">
        <v>0</v>
      </c>
      <c r="Y22" s="349">
        <v>0</v>
      </c>
      <c r="Z22" s="350">
        <v>0</v>
      </c>
      <c r="AA22" s="349">
        <v>0</v>
      </c>
      <c r="AB22" s="350">
        <v>0</v>
      </c>
      <c r="AC22" s="349">
        <v>0</v>
      </c>
      <c r="AD22" s="350">
        <v>0</v>
      </c>
      <c r="AE22" s="349">
        <v>0</v>
      </c>
      <c r="AF22" s="350">
        <v>0</v>
      </c>
      <c r="AG22" s="324">
        <f>C22+D22</f>
        <v>0</v>
      </c>
      <c r="AH22" s="109">
        <f>E22+F22</f>
        <v>0</v>
      </c>
      <c r="AI22" s="109">
        <f>G22+H22</f>
        <v>0</v>
      </c>
      <c r="AJ22" s="109">
        <f>I22+J22</f>
        <v>0</v>
      </c>
      <c r="AK22" s="109">
        <f>K22+L22</f>
        <v>0</v>
      </c>
      <c r="AL22" s="90">
        <f t="shared" si="65"/>
        <v>0</v>
      </c>
      <c r="AM22" s="90">
        <f t="shared" si="66"/>
        <v>0</v>
      </c>
      <c r="AN22" s="90">
        <f t="shared" si="67"/>
        <v>0</v>
      </c>
      <c r="AO22" s="90">
        <f t="shared" si="68"/>
        <v>0</v>
      </c>
      <c r="AP22" s="90">
        <f t="shared" si="69"/>
        <v>0</v>
      </c>
      <c r="AQ22" s="90">
        <f t="shared" si="70"/>
        <v>0</v>
      </c>
      <c r="AR22" s="90">
        <f t="shared" si="71"/>
        <v>0</v>
      </c>
      <c r="AS22" s="90">
        <f t="shared" si="72"/>
        <v>0</v>
      </c>
      <c r="AT22" s="90">
        <f t="shared" si="73"/>
        <v>0</v>
      </c>
      <c r="AU22" s="322">
        <f t="shared" si="74"/>
        <v>0</v>
      </c>
      <c r="AV22" s="324">
        <f>C22</f>
        <v>0</v>
      </c>
      <c r="AW22" s="109">
        <f>D22+E22</f>
        <v>0</v>
      </c>
      <c r="AX22" s="109">
        <f>F22+G22</f>
        <v>0</v>
      </c>
      <c r="AY22" s="109">
        <f>H22+I22</f>
        <v>0</v>
      </c>
      <c r="AZ22" s="109">
        <f>J22+K22</f>
        <v>0</v>
      </c>
      <c r="BA22" s="109">
        <f>L22+M22</f>
        <v>0</v>
      </c>
      <c r="BB22" s="90">
        <f>N22+O22</f>
        <v>0</v>
      </c>
      <c r="BC22" s="90">
        <f>P22+Q22</f>
        <v>0</v>
      </c>
      <c r="BD22" s="90">
        <f>R22+S22</f>
        <v>0</v>
      </c>
      <c r="BE22" s="90">
        <f>T22+U22</f>
        <v>0</v>
      </c>
      <c r="BF22" s="90">
        <f>V22+W22</f>
        <v>0</v>
      </c>
      <c r="BG22" s="90">
        <f>X22+Y22</f>
        <v>0</v>
      </c>
      <c r="BH22" s="90">
        <f>Z22+AA22</f>
        <v>0</v>
      </c>
      <c r="BI22" s="90">
        <f>AB22+AC22</f>
        <v>0</v>
      </c>
      <c r="BJ22" s="90">
        <f>AD22+AE22</f>
        <v>0</v>
      </c>
      <c r="BK22" s="90">
        <f>AF22</f>
        <v>0</v>
      </c>
    </row>
    <row r="23" spans="1:63" ht="15.75" thickBot="1" x14ac:dyDescent="0.3">
      <c r="A23" s="24" t="s">
        <v>27</v>
      </c>
      <c r="B23" s="61" t="s">
        <v>35</v>
      </c>
      <c r="C23" s="351">
        <v>6</v>
      </c>
      <c r="D23" s="352">
        <v>6</v>
      </c>
      <c r="E23" s="351">
        <v>6</v>
      </c>
      <c r="F23" s="352">
        <v>6</v>
      </c>
      <c r="G23" s="351">
        <v>6</v>
      </c>
      <c r="H23" s="352">
        <v>6</v>
      </c>
      <c r="I23" s="351">
        <v>6</v>
      </c>
      <c r="J23" s="352">
        <v>6</v>
      </c>
      <c r="K23" s="351">
        <v>6</v>
      </c>
      <c r="L23" s="352">
        <v>6</v>
      </c>
      <c r="M23" s="351">
        <v>6</v>
      </c>
      <c r="N23" s="352">
        <v>6</v>
      </c>
      <c r="O23" s="351">
        <v>6</v>
      </c>
      <c r="P23" s="352">
        <v>6</v>
      </c>
      <c r="Q23" s="351">
        <v>6</v>
      </c>
      <c r="R23" s="352">
        <v>6</v>
      </c>
      <c r="S23" s="351">
        <v>6</v>
      </c>
      <c r="T23" s="352">
        <v>6</v>
      </c>
      <c r="U23" s="351">
        <v>6</v>
      </c>
      <c r="V23" s="352">
        <v>6</v>
      </c>
      <c r="W23" s="351">
        <v>6</v>
      </c>
      <c r="X23" s="352">
        <v>6</v>
      </c>
      <c r="Y23" s="351">
        <v>6</v>
      </c>
      <c r="Z23" s="352">
        <v>6</v>
      </c>
      <c r="AA23" s="351">
        <v>6</v>
      </c>
      <c r="AB23" s="352">
        <v>6</v>
      </c>
      <c r="AC23" s="351">
        <v>6</v>
      </c>
      <c r="AD23" s="352">
        <v>6</v>
      </c>
      <c r="AE23" s="351">
        <v>6</v>
      </c>
      <c r="AF23" s="352">
        <v>6</v>
      </c>
      <c r="AG23" s="326">
        <f>C23/24+D23*23/24</f>
        <v>6</v>
      </c>
      <c r="AH23" s="54">
        <f>E23/24+F23*23/24</f>
        <v>6</v>
      </c>
      <c r="AI23" s="54">
        <f>G23/24+H23*23/24</f>
        <v>6</v>
      </c>
      <c r="AJ23" s="54">
        <f>I23/24+J23*23/24</f>
        <v>6</v>
      </c>
      <c r="AK23" s="54">
        <f>K23/24+L23*23/24</f>
        <v>6</v>
      </c>
      <c r="AL23" s="327">
        <f>M23/24+N23*23/24</f>
        <v>6</v>
      </c>
      <c r="AM23" s="327">
        <f>O23/24+P23*23/24</f>
        <v>6</v>
      </c>
      <c r="AN23" s="327">
        <f>Q23/24+R23*23/24</f>
        <v>6</v>
      </c>
      <c r="AO23" s="327">
        <f>S23/24+T23*23/24</f>
        <v>6</v>
      </c>
      <c r="AP23" s="327">
        <f>U23/24+V23*23/24</f>
        <v>6</v>
      </c>
      <c r="AQ23" s="327">
        <f>W23/24+X23*23/24</f>
        <v>6</v>
      </c>
      <c r="AR23" s="327">
        <f>Y23/24+Z23*23/24</f>
        <v>6</v>
      </c>
      <c r="AS23" s="327">
        <f>AA23/24+AB23*23/24</f>
        <v>6</v>
      </c>
      <c r="AT23" s="327">
        <f>AC23/24+AD23*23/24</f>
        <v>6</v>
      </c>
      <c r="AU23" s="328">
        <f>AE23/24+AF23*23/24</f>
        <v>6</v>
      </c>
      <c r="AV23" s="326">
        <f>C23</f>
        <v>6</v>
      </c>
      <c r="AW23" s="54">
        <f>D23*23/24+E23/24</f>
        <v>6</v>
      </c>
      <c r="AX23" s="54">
        <f>F23*23/24+G23/24</f>
        <v>6</v>
      </c>
      <c r="AY23" s="54">
        <f>H23*23/24+I23/24</f>
        <v>6</v>
      </c>
      <c r="AZ23" s="54">
        <f>J23*23/24+K23/24</f>
        <v>6</v>
      </c>
      <c r="BA23" s="54">
        <f>L23*23/24+M23/24</f>
        <v>6</v>
      </c>
      <c r="BB23" s="327">
        <f>N23*23/24+O23/24</f>
        <v>6</v>
      </c>
      <c r="BC23" s="327">
        <f>P23*23/24+Q23/24</f>
        <v>6</v>
      </c>
      <c r="BD23" s="327">
        <f>R23*23/24+S23/24</f>
        <v>6</v>
      </c>
      <c r="BE23" s="327">
        <f>T23*23/24+U23/24</f>
        <v>6</v>
      </c>
      <c r="BF23" s="327">
        <f>V23*23/24+W23/24</f>
        <v>6</v>
      </c>
      <c r="BG23" s="327">
        <f>X23*23/24+Y23/24</f>
        <v>6</v>
      </c>
      <c r="BH23" s="327">
        <f>Z23*23/24+AA23/24</f>
        <v>6</v>
      </c>
      <c r="BI23" s="327">
        <f>AB23*23/24+AC23/24</f>
        <v>6</v>
      </c>
      <c r="BJ23" s="327">
        <f>AD23*23/24+AE23/24</f>
        <v>6</v>
      </c>
      <c r="BK23" s="327">
        <f>AF23</f>
        <v>6</v>
      </c>
    </row>
    <row r="24" spans="1:63" ht="15.75" thickBot="1" x14ac:dyDescent="0.3"/>
    <row r="25" spans="1:63" x14ac:dyDescent="0.25">
      <c r="A25" s="310" t="s">
        <v>4</v>
      </c>
      <c r="B25" s="311" t="s">
        <v>369</v>
      </c>
      <c r="C25" s="14" t="s">
        <v>6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3" t="s">
        <v>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313" t="s">
        <v>8</v>
      </c>
      <c r="AW25" s="314"/>
      <c r="AX25" s="146"/>
      <c r="AY25" s="146"/>
      <c r="AZ25" s="146"/>
      <c r="BA25" s="14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</row>
    <row r="26" spans="1:63" ht="15.75" thickBot="1" x14ac:dyDescent="0.3">
      <c r="A26" s="10" t="s">
        <v>9</v>
      </c>
      <c r="B26" s="107"/>
      <c r="C26" s="315" t="str">
        <f>C19</f>
        <v>XII/31</v>
      </c>
      <c r="D26" s="316" t="str">
        <f t="shared" ref="D26:AF26" si="75">D19</f>
        <v>I-XII/32</v>
      </c>
      <c r="E26" s="315" t="str">
        <f t="shared" si="75"/>
        <v>XII/32</v>
      </c>
      <c r="F26" s="316" t="str">
        <f t="shared" si="75"/>
        <v>I-XII/33</v>
      </c>
      <c r="G26" s="315" t="str">
        <f t="shared" si="75"/>
        <v>XII/33</v>
      </c>
      <c r="H26" s="316" t="str">
        <f t="shared" si="75"/>
        <v>I-XII/34</v>
      </c>
      <c r="I26" s="315" t="str">
        <f t="shared" si="75"/>
        <v>XII/34</v>
      </c>
      <c r="J26" s="316" t="str">
        <f t="shared" si="75"/>
        <v>I-XII/35</v>
      </c>
      <c r="K26" s="315" t="str">
        <f t="shared" si="75"/>
        <v>XII/35</v>
      </c>
      <c r="L26" s="316" t="str">
        <f t="shared" si="75"/>
        <v>I-XII/36</v>
      </c>
      <c r="M26" s="315" t="str">
        <f t="shared" si="75"/>
        <v>XII/36</v>
      </c>
      <c r="N26" s="316" t="str">
        <f t="shared" si="75"/>
        <v>I-XII/37</v>
      </c>
      <c r="O26" s="315" t="str">
        <f t="shared" si="75"/>
        <v>XII/37</v>
      </c>
      <c r="P26" s="316" t="str">
        <f t="shared" si="75"/>
        <v>I-XII/38</v>
      </c>
      <c r="Q26" s="315" t="str">
        <f t="shared" si="75"/>
        <v>XII/38</v>
      </c>
      <c r="R26" s="316" t="str">
        <f t="shared" si="75"/>
        <v>I-XII/39</v>
      </c>
      <c r="S26" s="315" t="str">
        <f t="shared" si="75"/>
        <v>XII/39</v>
      </c>
      <c r="T26" s="316" t="str">
        <f t="shared" si="75"/>
        <v>I-XII/40</v>
      </c>
      <c r="U26" s="315" t="str">
        <f t="shared" si="75"/>
        <v>XII/40</v>
      </c>
      <c r="V26" s="316" t="str">
        <f t="shared" si="75"/>
        <v>I-XII/41</v>
      </c>
      <c r="W26" s="315" t="str">
        <f t="shared" si="75"/>
        <v>XII/41</v>
      </c>
      <c r="X26" s="316" t="str">
        <f t="shared" si="75"/>
        <v>I-XII/42</v>
      </c>
      <c r="Y26" s="315" t="str">
        <f t="shared" si="75"/>
        <v>XII/42</v>
      </c>
      <c r="Z26" s="316" t="str">
        <f t="shared" si="75"/>
        <v>I-XII/43</v>
      </c>
      <c r="AA26" s="315" t="str">
        <f t="shared" si="75"/>
        <v>XII/43</v>
      </c>
      <c r="AB26" s="316" t="str">
        <f t="shared" si="75"/>
        <v>I-XII/44</v>
      </c>
      <c r="AC26" s="315" t="str">
        <f t="shared" si="75"/>
        <v>XII/44</v>
      </c>
      <c r="AD26" s="316" t="str">
        <f t="shared" si="75"/>
        <v>I-XII/45</v>
      </c>
      <c r="AE26" s="315" t="str">
        <f t="shared" si="75"/>
        <v>XII/45</v>
      </c>
      <c r="AF26" s="316" t="str">
        <f t="shared" si="75"/>
        <v>I-XII/46</v>
      </c>
      <c r="AG26" s="317" t="str">
        <f>AG2</f>
        <v>2031/32</v>
      </c>
      <c r="AH26" s="12" t="str">
        <f t="shared" ref="AH26:AU26" si="76">AH2</f>
        <v>2032/33</v>
      </c>
      <c r="AI26" s="12" t="str">
        <f t="shared" si="76"/>
        <v>2033/34</v>
      </c>
      <c r="AJ26" s="12" t="str">
        <f t="shared" si="76"/>
        <v>2034/35</v>
      </c>
      <c r="AK26" s="12" t="str">
        <f t="shared" si="76"/>
        <v>2035/36</v>
      </c>
      <c r="AL26" s="12" t="str">
        <f t="shared" si="76"/>
        <v>2036/37</v>
      </c>
      <c r="AM26" s="12" t="str">
        <f t="shared" si="76"/>
        <v>2037/38</v>
      </c>
      <c r="AN26" s="12" t="str">
        <f t="shared" si="76"/>
        <v>2038/39</v>
      </c>
      <c r="AO26" s="12" t="str">
        <f t="shared" si="76"/>
        <v>2039/40</v>
      </c>
      <c r="AP26" s="12" t="str">
        <f t="shared" si="76"/>
        <v>2040/41</v>
      </c>
      <c r="AQ26" s="12" t="str">
        <f t="shared" si="76"/>
        <v>2041/42</v>
      </c>
      <c r="AR26" s="12" t="str">
        <f t="shared" si="76"/>
        <v>2042/43</v>
      </c>
      <c r="AS26" s="12" t="str">
        <f t="shared" si="76"/>
        <v>2043/44</v>
      </c>
      <c r="AT26" s="12" t="str">
        <f t="shared" si="76"/>
        <v>2044/45</v>
      </c>
      <c r="AU26" s="329" t="str">
        <f t="shared" si="76"/>
        <v>2045/46</v>
      </c>
      <c r="AV26" s="317">
        <f>AV19</f>
        <v>2031</v>
      </c>
      <c r="AW26" s="12">
        <f t="shared" ref="AW26:BK26" si="77">AW19</f>
        <v>2032</v>
      </c>
      <c r="AX26" s="12">
        <f t="shared" si="77"/>
        <v>2033</v>
      </c>
      <c r="AY26" s="12">
        <f t="shared" si="77"/>
        <v>2034</v>
      </c>
      <c r="AZ26" s="12">
        <f t="shared" si="77"/>
        <v>2035</v>
      </c>
      <c r="BA26" s="12">
        <f t="shared" si="77"/>
        <v>2036</v>
      </c>
      <c r="BB26" s="12">
        <f t="shared" si="77"/>
        <v>2037</v>
      </c>
      <c r="BC26" s="12">
        <f t="shared" si="77"/>
        <v>2038</v>
      </c>
      <c r="BD26" s="12">
        <f t="shared" si="77"/>
        <v>2039</v>
      </c>
      <c r="BE26" s="12">
        <f t="shared" si="77"/>
        <v>2040</v>
      </c>
      <c r="BF26" s="12">
        <f t="shared" si="77"/>
        <v>2041</v>
      </c>
      <c r="BG26" s="12">
        <f t="shared" si="77"/>
        <v>2042</v>
      </c>
      <c r="BH26" s="12">
        <f t="shared" si="77"/>
        <v>2043</v>
      </c>
      <c r="BI26" s="12">
        <f t="shared" si="77"/>
        <v>2044</v>
      </c>
      <c r="BJ26" s="12">
        <f t="shared" si="77"/>
        <v>2045</v>
      </c>
      <c r="BK26" s="12">
        <f t="shared" si="77"/>
        <v>2046</v>
      </c>
    </row>
    <row r="27" spans="1:63" ht="15.75" thickTop="1" x14ac:dyDescent="0.25">
      <c r="A27" s="20" t="s">
        <v>22</v>
      </c>
      <c r="B27" s="318" t="s">
        <v>32</v>
      </c>
      <c r="C27" s="82">
        <f>C28+C29</f>
        <v>90274.354166666672</v>
      </c>
      <c r="D27" s="83">
        <f t="shared" ref="D27:AF27" si="78">D28+D29</f>
        <v>2076310.1458333333</v>
      </c>
      <c r="E27" s="82">
        <f t="shared" si="78"/>
        <v>90274.354166666672</v>
      </c>
      <c r="F27" s="83">
        <f t="shared" si="78"/>
        <v>2076310.1458333333</v>
      </c>
      <c r="G27" s="82">
        <f t="shared" si="78"/>
        <v>90274.354166666672</v>
      </c>
      <c r="H27" s="83">
        <f t="shared" si="78"/>
        <v>2076310.1458333333</v>
      </c>
      <c r="I27" s="82">
        <f t="shared" si="78"/>
        <v>90274.354166666672</v>
      </c>
      <c r="J27" s="83">
        <f t="shared" si="78"/>
        <v>2076310.1458333333</v>
      </c>
      <c r="K27" s="82">
        <f t="shared" si="78"/>
        <v>90274.354166666672</v>
      </c>
      <c r="L27" s="83">
        <f t="shared" si="78"/>
        <v>2076310.1458333333</v>
      </c>
      <c r="M27" s="82">
        <f t="shared" si="78"/>
        <v>90274.354166666672</v>
      </c>
      <c r="N27" s="83">
        <f t="shared" si="78"/>
        <v>2076310.1458333333</v>
      </c>
      <c r="O27" s="82">
        <f t="shared" si="78"/>
        <v>90274.354166666672</v>
      </c>
      <c r="P27" s="83">
        <f t="shared" si="78"/>
        <v>2076310.1458333333</v>
      </c>
      <c r="Q27" s="82">
        <f t="shared" si="78"/>
        <v>90274.354166666672</v>
      </c>
      <c r="R27" s="83">
        <f t="shared" si="78"/>
        <v>2076310.1458333333</v>
      </c>
      <c r="S27" s="82">
        <f t="shared" si="78"/>
        <v>90274.354166666672</v>
      </c>
      <c r="T27" s="83">
        <f t="shared" si="78"/>
        <v>2076310.1458333333</v>
      </c>
      <c r="U27" s="82">
        <f t="shared" si="78"/>
        <v>90274.354166666672</v>
      </c>
      <c r="V27" s="83">
        <f t="shared" si="78"/>
        <v>2076310.1458333333</v>
      </c>
      <c r="W27" s="82">
        <f t="shared" si="78"/>
        <v>90274.354166666672</v>
      </c>
      <c r="X27" s="83">
        <f t="shared" si="78"/>
        <v>2076310.1458333333</v>
      </c>
      <c r="Y27" s="82">
        <f t="shared" si="78"/>
        <v>90274.354166666672</v>
      </c>
      <c r="Z27" s="83">
        <f t="shared" si="78"/>
        <v>2076310.1458333333</v>
      </c>
      <c r="AA27" s="82">
        <f t="shared" si="78"/>
        <v>90274.354166666672</v>
      </c>
      <c r="AB27" s="83">
        <f t="shared" si="78"/>
        <v>2076310.1458333333</v>
      </c>
      <c r="AC27" s="82">
        <f t="shared" si="78"/>
        <v>90274.354166666672</v>
      </c>
      <c r="AD27" s="83">
        <f t="shared" si="78"/>
        <v>2076310.1458333333</v>
      </c>
      <c r="AE27" s="82">
        <f t="shared" si="78"/>
        <v>90274.354166666672</v>
      </c>
      <c r="AF27" s="83">
        <f t="shared" si="78"/>
        <v>2076310.1458333333</v>
      </c>
      <c r="AG27" s="319">
        <f>C27+D27</f>
        <v>2166584.5</v>
      </c>
      <c r="AH27" s="83">
        <f>E27+F27</f>
        <v>2166584.5</v>
      </c>
      <c r="AI27" s="83">
        <f>G27+H27</f>
        <v>2166584.5</v>
      </c>
      <c r="AJ27" s="83">
        <f>I27+J27</f>
        <v>2166584.5</v>
      </c>
      <c r="AK27" s="83">
        <f>K27+L27</f>
        <v>2166584.5</v>
      </c>
      <c r="AL27" s="83">
        <f>M27+N27</f>
        <v>2166584.5</v>
      </c>
      <c r="AM27" s="83">
        <f>O27+P27</f>
        <v>2166584.5</v>
      </c>
      <c r="AN27" s="83">
        <f>Q27+R27</f>
        <v>2166584.5</v>
      </c>
      <c r="AO27" s="83">
        <f>S27+T27</f>
        <v>2166584.5</v>
      </c>
      <c r="AP27" s="83">
        <f>U27+V27</f>
        <v>2166584.5</v>
      </c>
      <c r="AQ27" s="83">
        <f>W27+X27</f>
        <v>2166584.5</v>
      </c>
      <c r="AR27" s="83">
        <f>Y27+Z27</f>
        <v>2166584.5</v>
      </c>
      <c r="AS27" s="83">
        <f>AA27+AB27</f>
        <v>2166584.5</v>
      </c>
      <c r="AT27" s="83">
        <f>AC27+AD27</f>
        <v>2166584.5</v>
      </c>
      <c r="AU27" s="320">
        <f>AE27+AF27</f>
        <v>2166584.5</v>
      </c>
      <c r="AV27" s="319">
        <f>C27</f>
        <v>90274.354166666672</v>
      </c>
      <c r="AW27" s="83">
        <f>D27+E27</f>
        <v>2166584.5</v>
      </c>
      <c r="AX27" s="83">
        <f>F27+G27</f>
        <v>2166584.5</v>
      </c>
      <c r="AY27" s="83">
        <f>H27+I27</f>
        <v>2166584.5</v>
      </c>
      <c r="AZ27" s="83">
        <f>J27+K27</f>
        <v>2166584.5</v>
      </c>
      <c r="BA27" s="83">
        <f>L27+M27</f>
        <v>2166584.5</v>
      </c>
      <c r="BB27" s="83">
        <f>N27+O27</f>
        <v>2166584.5</v>
      </c>
      <c r="BC27" s="83">
        <f>P27+Q27</f>
        <v>2166584.5</v>
      </c>
      <c r="BD27" s="83">
        <f>R27+S27</f>
        <v>2166584.5</v>
      </c>
      <c r="BE27" s="83">
        <f>T27+U27</f>
        <v>2166584.5</v>
      </c>
      <c r="BF27" s="83">
        <f>V27+W27</f>
        <v>2166584.5</v>
      </c>
      <c r="BG27" s="83">
        <f>X27+Y27</f>
        <v>2166584.5</v>
      </c>
      <c r="BH27" s="83">
        <f>Z27+AA27</f>
        <v>2166584.5</v>
      </c>
      <c r="BI27" s="83">
        <f>AB27+AC27</f>
        <v>2166584.5</v>
      </c>
      <c r="BJ27" s="83">
        <f>AD27+AE27</f>
        <v>2166584.5</v>
      </c>
      <c r="BK27" s="83">
        <f>AF27</f>
        <v>2076310.1458333333</v>
      </c>
    </row>
    <row r="28" spans="1:63" ht="15.75" x14ac:dyDescent="0.25">
      <c r="A28" s="20" t="s">
        <v>24</v>
      </c>
      <c r="B28" s="318" t="s">
        <v>33</v>
      </c>
      <c r="C28" s="347">
        <v>90274.354166666672</v>
      </c>
      <c r="D28" s="348">
        <v>2076310.1458333333</v>
      </c>
      <c r="E28" s="347">
        <v>90274.354166666672</v>
      </c>
      <c r="F28" s="348">
        <v>2076310.1458333333</v>
      </c>
      <c r="G28" s="347">
        <v>90274.354166666672</v>
      </c>
      <c r="H28" s="348">
        <v>2076310.1458333333</v>
      </c>
      <c r="I28" s="347">
        <v>90274.354166666672</v>
      </c>
      <c r="J28" s="348">
        <v>2076310.1458333333</v>
      </c>
      <c r="K28" s="347">
        <v>90274.354166666672</v>
      </c>
      <c r="L28" s="348">
        <v>2076310.1458333333</v>
      </c>
      <c r="M28" s="347">
        <v>90274.354166666672</v>
      </c>
      <c r="N28" s="348">
        <v>2076310.1458333333</v>
      </c>
      <c r="O28" s="347">
        <v>90274.354166666672</v>
      </c>
      <c r="P28" s="348">
        <v>2076310.1458333333</v>
      </c>
      <c r="Q28" s="347">
        <v>90274.354166666672</v>
      </c>
      <c r="R28" s="348">
        <v>2076310.1458333333</v>
      </c>
      <c r="S28" s="347">
        <v>90274.354166666672</v>
      </c>
      <c r="T28" s="348">
        <v>2076310.1458333333</v>
      </c>
      <c r="U28" s="347">
        <v>90274.354166666672</v>
      </c>
      <c r="V28" s="348">
        <v>2076310.1458333333</v>
      </c>
      <c r="W28" s="347">
        <v>90274.354166666672</v>
      </c>
      <c r="X28" s="348">
        <v>2076310.1458333333</v>
      </c>
      <c r="Y28" s="347">
        <v>90274.354166666672</v>
      </c>
      <c r="Z28" s="348">
        <v>2076310.1458333333</v>
      </c>
      <c r="AA28" s="347">
        <v>90274.354166666672</v>
      </c>
      <c r="AB28" s="348">
        <v>2076310.1458333333</v>
      </c>
      <c r="AC28" s="347">
        <v>90274.354166666672</v>
      </c>
      <c r="AD28" s="348">
        <v>2076310.1458333333</v>
      </c>
      <c r="AE28" s="347">
        <v>90274.354166666672</v>
      </c>
      <c r="AF28" s="348">
        <v>2076310.1458333333</v>
      </c>
      <c r="AG28" s="321">
        <f>C28+D28</f>
        <v>2166584.5</v>
      </c>
      <c r="AH28" s="90">
        <f>E28+F28</f>
        <v>2166584.5</v>
      </c>
      <c r="AI28" s="90">
        <f>G28+H28</f>
        <v>2166584.5</v>
      </c>
      <c r="AJ28" s="90">
        <f>I28+J28</f>
        <v>2166584.5</v>
      </c>
      <c r="AK28" s="90">
        <f>K28+L28</f>
        <v>2166584.5</v>
      </c>
      <c r="AL28" s="90">
        <f t="shared" ref="AL28:AL29" si="79">M28+N28</f>
        <v>2166584.5</v>
      </c>
      <c r="AM28" s="90">
        <f t="shared" ref="AM28:AM29" si="80">O28+P28</f>
        <v>2166584.5</v>
      </c>
      <c r="AN28" s="90">
        <f t="shared" ref="AN28:AN29" si="81">Q28+R28</f>
        <v>2166584.5</v>
      </c>
      <c r="AO28" s="90">
        <f t="shared" ref="AO28:AO29" si="82">S28+T28</f>
        <v>2166584.5</v>
      </c>
      <c r="AP28" s="90">
        <f t="shared" ref="AP28:AP29" si="83">U28+V28</f>
        <v>2166584.5</v>
      </c>
      <c r="AQ28" s="90">
        <f t="shared" ref="AQ28:AQ29" si="84">W28+X28</f>
        <v>2166584.5</v>
      </c>
      <c r="AR28" s="90">
        <f t="shared" ref="AR28:AR29" si="85">Y28+Z28</f>
        <v>2166584.5</v>
      </c>
      <c r="AS28" s="90">
        <f t="shared" ref="AS28:AS29" si="86">AA28+AB28</f>
        <v>2166584.5</v>
      </c>
      <c r="AT28" s="90">
        <f t="shared" ref="AT28:AT29" si="87">AC28+AD28</f>
        <v>2166584.5</v>
      </c>
      <c r="AU28" s="322">
        <f t="shared" ref="AU28:AU29" si="88">AE28+AF28</f>
        <v>2166584.5</v>
      </c>
      <c r="AV28" s="321">
        <f>C28</f>
        <v>90274.354166666672</v>
      </c>
      <c r="AW28" s="90">
        <f>D28+E28</f>
        <v>2166584.5</v>
      </c>
      <c r="AX28" s="90">
        <f>F28+G28</f>
        <v>2166584.5</v>
      </c>
      <c r="AY28" s="90">
        <f>H28+I28</f>
        <v>2166584.5</v>
      </c>
      <c r="AZ28" s="90">
        <f>J28+K28</f>
        <v>2166584.5</v>
      </c>
      <c r="BA28" s="90">
        <f>L28+M28</f>
        <v>2166584.5</v>
      </c>
      <c r="BB28" s="90">
        <f>N28+O28</f>
        <v>2166584.5</v>
      </c>
      <c r="BC28" s="90">
        <f>P28+Q28</f>
        <v>2166584.5</v>
      </c>
      <c r="BD28" s="90">
        <f>R28+S28</f>
        <v>2166584.5</v>
      </c>
      <c r="BE28" s="90">
        <f>T28+U28</f>
        <v>2166584.5</v>
      </c>
      <c r="BF28" s="90">
        <f>V28+W28</f>
        <v>2166584.5</v>
      </c>
      <c r="BG28" s="90">
        <f>X28+Y28</f>
        <v>2166584.5</v>
      </c>
      <c r="BH28" s="90">
        <f>Z28+AA28</f>
        <v>2166584.5</v>
      </c>
      <c r="BI28" s="90">
        <f>AB28+AC28</f>
        <v>2166584.5</v>
      </c>
      <c r="BJ28" s="90">
        <f>AD28+AE28</f>
        <v>2166584.5</v>
      </c>
      <c r="BK28" s="90">
        <f>AF28</f>
        <v>2076310.1458333333</v>
      </c>
    </row>
    <row r="29" spans="1:63" ht="15.75" x14ac:dyDescent="0.25">
      <c r="A29" s="20" t="s">
        <v>391</v>
      </c>
      <c r="B29" s="318" t="s">
        <v>34</v>
      </c>
      <c r="C29" s="349">
        <v>0</v>
      </c>
      <c r="D29" s="350">
        <v>0</v>
      </c>
      <c r="E29" s="349">
        <v>0</v>
      </c>
      <c r="F29" s="350">
        <v>0</v>
      </c>
      <c r="G29" s="349">
        <v>0</v>
      </c>
      <c r="H29" s="350">
        <v>0</v>
      </c>
      <c r="I29" s="349">
        <v>0</v>
      </c>
      <c r="J29" s="350">
        <v>0</v>
      </c>
      <c r="K29" s="349">
        <v>0</v>
      </c>
      <c r="L29" s="350">
        <v>0</v>
      </c>
      <c r="M29" s="349">
        <v>0</v>
      </c>
      <c r="N29" s="350">
        <v>0</v>
      </c>
      <c r="O29" s="349">
        <v>0</v>
      </c>
      <c r="P29" s="350">
        <v>0</v>
      </c>
      <c r="Q29" s="349">
        <v>0</v>
      </c>
      <c r="R29" s="350">
        <v>0</v>
      </c>
      <c r="S29" s="349">
        <v>0</v>
      </c>
      <c r="T29" s="350">
        <v>0</v>
      </c>
      <c r="U29" s="349">
        <v>0</v>
      </c>
      <c r="V29" s="350">
        <v>0</v>
      </c>
      <c r="W29" s="349">
        <v>0</v>
      </c>
      <c r="X29" s="350">
        <v>0</v>
      </c>
      <c r="Y29" s="349">
        <v>0</v>
      </c>
      <c r="Z29" s="350">
        <v>0</v>
      </c>
      <c r="AA29" s="349">
        <v>0</v>
      </c>
      <c r="AB29" s="350">
        <v>0</v>
      </c>
      <c r="AC29" s="349">
        <v>0</v>
      </c>
      <c r="AD29" s="350">
        <v>0</v>
      </c>
      <c r="AE29" s="349">
        <v>0</v>
      </c>
      <c r="AF29" s="350">
        <v>0</v>
      </c>
      <c r="AG29" s="324">
        <f>C29+D29</f>
        <v>0</v>
      </c>
      <c r="AH29" s="109">
        <f>E29+F29</f>
        <v>0</v>
      </c>
      <c r="AI29" s="109">
        <f>G29+H29</f>
        <v>0</v>
      </c>
      <c r="AJ29" s="109">
        <f>I29+J29</f>
        <v>0</v>
      </c>
      <c r="AK29" s="109">
        <f>K29+L29</f>
        <v>0</v>
      </c>
      <c r="AL29" s="90">
        <f t="shared" si="79"/>
        <v>0</v>
      </c>
      <c r="AM29" s="90">
        <f t="shared" si="80"/>
        <v>0</v>
      </c>
      <c r="AN29" s="90">
        <f t="shared" si="81"/>
        <v>0</v>
      </c>
      <c r="AO29" s="90">
        <f t="shared" si="82"/>
        <v>0</v>
      </c>
      <c r="AP29" s="90">
        <f t="shared" si="83"/>
        <v>0</v>
      </c>
      <c r="AQ29" s="90">
        <f t="shared" si="84"/>
        <v>0</v>
      </c>
      <c r="AR29" s="90">
        <f t="shared" si="85"/>
        <v>0</v>
      </c>
      <c r="AS29" s="90">
        <f t="shared" si="86"/>
        <v>0</v>
      </c>
      <c r="AT29" s="90">
        <f t="shared" si="87"/>
        <v>0</v>
      </c>
      <c r="AU29" s="322">
        <f t="shared" si="88"/>
        <v>0</v>
      </c>
      <c r="AV29" s="324">
        <f>C29</f>
        <v>0</v>
      </c>
      <c r="AW29" s="109">
        <f>D29+E29</f>
        <v>0</v>
      </c>
      <c r="AX29" s="109">
        <f>F29+G29</f>
        <v>0</v>
      </c>
      <c r="AY29" s="109">
        <f>H29+I29</f>
        <v>0</v>
      </c>
      <c r="AZ29" s="109">
        <f>J29+K29</f>
        <v>0</v>
      </c>
      <c r="BA29" s="109">
        <f>L29+M29</f>
        <v>0</v>
      </c>
      <c r="BB29" s="90">
        <f>N29+O29</f>
        <v>0</v>
      </c>
      <c r="BC29" s="90">
        <f>P29+Q29</f>
        <v>0</v>
      </c>
      <c r="BD29" s="90">
        <f>R29+S29</f>
        <v>0</v>
      </c>
      <c r="BE29" s="90">
        <f>T29+U29</f>
        <v>0</v>
      </c>
      <c r="BF29" s="90">
        <f>V29+W29</f>
        <v>0</v>
      </c>
      <c r="BG29" s="90">
        <f>X29+Y29</f>
        <v>0</v>
      </c>
      <c r="BH29" s="90">
        <f>Z29+AA29</f>
        <v>0</v>
      </c>
      <c r="BI29" s="90">
        <f>AB29+AC29</f>
        <v>0</v>
      </c>
      <c r="BJ29" s="90">
        <f>AD29+AE29</f>
        <v>0</v>
      </c>
      <c r="BK29" s="90">
        <f>AF29</f>
        <v>0</v>
      </c>
    </row>
    <row r="30" spans="1:63" ht="15.75" thickBot="1" x14ac:dyDescent="0.3">
      <c r="A30" s="24" t="s">
        <v>27</v>
      </c>
      <c r="B30" s="61" t="s">
        <v>35</v>
      </c>
      <c r="C30" s="351">
        <v>15</v>
      </c>
      <c r="D30" s="352">
        <v>15</v>
      </c>
      <c r="E30" s="351">
        <v>15</v>
      </c>
      <c r="F30" s="352">
        <v>15</v>
      </c>
      <c r="G30" s="351">
        <v>15</v>
      </c>
      <c r="H30" s="352">
        <v>15</v>
      </c>
      <c r="I30" s="351">
        <v>15</v>
      </c>
      <c r="J30" s="352">
        <v>15</v>
      </c>
      <c r="K30" s="351">
        <v>15</v>
      </c>
      <c r="L30" s="352">
        <v>15</v>
      </c>
      <c r="M30" s="351">
        <v>15</v>
      </c>
      <c r="N30" s="352">
        <v>15</v>
      </c>
      <c r="O30" s="351">
        <v>15</v>
      </c>
      <c r="P30" s="352">
        <v>15</v>
      </c>
      <c r="Q30" s="351">
        <v>15</v>
      </c>
      <c r="R30" s="352">
        <v>15</v>
      </c>
      <c r="S30" s="351">
        <v>15</v>
      </c>
      <c r="T30" s="352">
        <v>15</v>
      </c>
      <c r="U30" s="351">
        <v>15</v>
      </c>
      <c r="V30" s="352">
        <v>15</v>
      </c>
      <c r="W30" s="351">
        <v>15</v>
      </c>
      <c r="X30" s="352">
        <v>15</v>
      </c>
      <c r="Y30" s="351">
        <v>15</v>
      </c>
      <c r="Z30" s="352">
        <v>15</v>
      </c>
      <c r="AA30" s="351">
        <v>15</v>
      </c>
      <c r="AB30" s="352">
        <v>15</v>
      </c>
      <c r="AC30" s="351">
        <v>15</v>
      </c>
      <c r="AD30" s="352">
        <v>15</v>
      </c>
      <c r="AE30" s="351">
        <v>15</v>
      </c>
      <c r="AF30" s="352">
        <v>15</v>
      </c>
      <c r="AG30" s="326">
        <f>C30/24+D30*23/24</f>
        <v>15</v>
      </c>
      <c r="AH30" s="54">
        <f>E30/24+F30*23/24</f>
        <v>15</v>
      </c>
      <c r="AI30" s="54">
        <f>G30/24+H30*23/24</f>
        <v>15</v>
      </c>
      <c r="AJ30" s="54">
        <f>I30/24+J30*23/24</f>
        <v>15</v>
      </c>
      <c r="AK30" s="54">
        <f>K30/24+L30*23/24</f>
        <v>15</v>
      </c>
      <c r="AL30" s="327">
        <f>M30/24+N30*23/24</f>
        <v>15</v>
      </c>
      <c r="AM30" s="327">
        <f>O30/24+P30*23/24</f>
        <v>15</v>
      </c>
      <c r="AN30" s="327">
        <f>Q30/24+R30*23/24</f>
        <v>15</v>
      </c>
      <c r="AO30" s="327">
        <f>S30/24+T30*23/24</f>
        <v>15</v>
      </c>
      <c r="AP30" s="327">
        <f>U30/24+V30*23/24</f>
        <v>15</v>
      </c>
      <c r="AQ30" s="327">
        <f>W30/24+X30*23/24</f>
        <v>15</v>
      </c>
      <c r="AR30" s="327">
        <f>Y30/24+Z30*23/24</f>
        <v>15</v>
      </c>
      <c r="AS30" s="327">
        <f>AA30/24+AB30*23/24</f>
        <v>15</v>
      </c>
      <c r="AT30" s="327">
        <f>AC30/24+AD30*23/24</f>
        <v>15</v>
      </c>
      <c r="AU30" s="328">
        <f>AE30/24+AF30*23/24</f>
        <v>15</v>
      </c>
      <c r="AV30" s="326">
        <f>C30</f>
        <v>15</v>
      </c>
      <c r="AW30" s="54">
        <f>D30*23/24+E30/24</f>
        <v>15</v>
      </c>
      <c r="AX30" s="54">
        <f>F30*23/24+G30/24</f>
        <v>15</v>
      </c>
      <c r="AY30" s="54">
        <f>H30*23/24+I30/24</f>
        <v>15</v>
      </c>
      <c r="AZ30" s="54">
        <f>J30*23/24+K30/24</f>
        <v>15</v>
      </c>
      <c r="BA30" s="54">
        <f>L30*23/24+M30/24</f>
        <v>15</v>
      </c>
      <c r="BB30" s="327">
        <f>N30*23/24+O30/24</f>
        <v>15</v>
      </c>
      <c r="BC30" s="327">
        <f>P30*23/24+Q30/24</f>
        <v>15</v>
      </c>
      <c r="BD30" s="327">
        <f>R30*23/24+S30/24</f>
        <v>15</v>
      </c>
      <c r="BE30" s="327">
        <f>T30*23/24+U30/24</f>
        <v>15</v>
      </c>
      <c r="BF30" s="327">
        <f>V30*23/24+W30/24</f>
        <v>15</v>
      </c>
      <c r="BG30" s="327">
        <f>X30*23/24+Y30/24</f>
        <v>15</v>
      </c>
      <c r="BH30" s="327">
        <f>Z30*23/24+AA30/24</f>
        <v>15</v>
      </c>
      <c r="BI30" s="327">
        <f>AB30*23/24+AC30/24</f>
        <v>15</v>
      </c>
      <c r="BJ30" s="327">
        <f>AD30*23/24+AE30/24</f>
        <v>15</v>
      </c>
      <c r="BK30" s="327">
        <f>AF30</f>
        <v>15</v>
      </c>
    </row>
  </sheetData>
  <sheetProtection algorithmName="SHA-512" hashValue="+wP7kogvGkUxE7r0cIcazo8WgjjhuKhFKorp4nsvysI9yLiHjuobw9wIKsdNZ/q4pnHqqCKbhXsRfGBIAE7lFQ==" saltValue="bJSJa1t+bUH7acM12OvJ8Q==" spinCount="100000" sheet="1" objects="1" scenarios="1"/>
  <phoneticPr fontId="23" type="noConversion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ignoredErrors>
    <ignoredError sqref="AV13:AZ13 AG13:AK13 AL13:AU16 BA13:BK16 C10:AF10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/>
  </sheetPr>
  <dimension ref="A1:U125"/>
  <sheetViews>
    <sheetView showGridLines="0" topLeftCell="A56" zoomScaleNormal="100" workbookViewId="0">
      <pane xSplit="4" topLeftCell="E1" activePane="topRight" state="frozen"/>
      <selection activeCell="E1" sqref="E1:F1048576"/>
      <selection pane="topRight" activeCell="E84" sqref="E84"/>
    </sheetView>
  </sheetViews>
  <sheetFormatPr defaultColWidth="0" defaultRowHeight="15" zeroHeight="1" x14ac:dyDescent="0.25"/>
  <cols>
    <col min="1" max="1" width="4" bestFit="1" customWidth="1"/>
    <col min="2" max="2" width="53.5703125" bestFit="1" customWidth="1"/>
    <col min="3" max="3" width="5" bestFit="1" customWidth="1"/>
    <col min="4" max="4" width="20.7109375" style="108" customWidth="1"/>
    <col min="5" max="21" width="10.7109375" customWidth="1"/>
    <col min="22" max="16384" width="9.140625" hidden="1"/>
  </cols>
  <sheetData>
    <row r="1" spans="1:21" x14ac:dyDescent="0.25">
      <c r="A1" s="32" t="s">
        <v>195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11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196</v>
      </c>
      <c r="C28" s="9"/>
      <c r="D28" s="61" t="s">
        <v>197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71">
        <v>26</v>
      </c>
      <c r="B29" s="226" t="s">
        <v>189</v>
      </c>
      <c r="C29" s="226"/>
      <c r="D29" s="291" t="s">
        <v>190</v>
      </c>
      <c r="E29" s="86">
        <f>Objednávka_GLOB!C19</f>
        <v>0</v>
      </c>
      <c r="F29" s="86">
        <f>Objednávka_GLOB!D19</f>
        <v>0</v>
      </c>
      <c r="G29" s="86">
        <f>Objednávka_GLOB!E19</f>
        <v>0</v>
      </c>
      <c r="H29" s="86">
        <f>Objednávka_GLOB!F19</f>
        <v>0</v>
      </c>
      <c r="I29" s="86">
        <f>Objednávka_GLOB!G19</f>
        <v>0</v>
      </c>
      <c r="J29" s="86">
        <f>Objednávka_GLOB!H19</f>
        <v>0</v>
      </c>
      <c r="K29" s="86">
        <f>Objednávka_GLOB!I19</f>
        <v>0</v>
      </c>
      <c r="L29" s="86">
        <f>Objednávka_GLOB!J19</f>
        <v>0</v>
      </c>
      <c r="M29" s="86">
        <f>Objednávka_GLOB!K19</f>
        <v>0</v>
      </c>
      <c r="N29" s="86">
        <f>Objednávka_GLOB!L19</f>
        <v>0</v>
      </c>
      <c r="O29" s="86">
        <f>Objednávka_GLOB!M19</f>
        <v>0</v>
      </c>
      <c r="P29" s="86">
        <f>Objednávka_GLOB!N19</f>
        <v>0</v>
      </c>
      <c r="Q29" s="86">
        <f>Objednávka_GLOB!O19</f>
        <v>0</v>
      </c>
      <c r="R29" s="86">
        <f>Objednávka_GLOB!P19</f>
        <v>0</v>
      </c>
      <c r="S29" s="86">
        <f>Objednávka_GLOB!Q19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127</v>
      </c>
      <c r="C30" s="9"/>
      <c r="D30" s="61" t="s">
        <v>191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1" spans="1:21" ht="15.75" thickBot="1" x14ac:dyDescent="0.3"/>
    <row r="33" spans="1:21" ht="15.75" hidden="1" thickBot="1" x14ac:dyDescent="0.3"/>
    <row r="34" spans="1:21" x14ac:dyDescent="0.25">
      <c r="A34" s="32" t="s">
        <v>195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92"/>
    </row>
    <row r="35" spans="1:21" ht="15.75" thickBot="1" x14ac:dyDescent="0.3">
      <c r="A35" s="10" t="s">
        <v>89</v>
      </c>
      <c r="B35" s="11"/>
      <c r="C35" s="12"/>
      <c r="D35" s="111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IFERROR(('MA Výkon'!E36*(Objednávka_GLOB!C$38+2*Objednávka_GLOB!C$58)/(Objednávka_GLOB!C$4+2*Objednávka_GLOB!C$5)),0)</f>
        <v>0</v>
      </c>
      <c r="F36" s="83">
        <f>IFERROR(('MA Výkon'!F36*(Objednávka_GLOB!D$38+2*Objednávka_GLOB!D$58)/(Objednávka_GLOB!D$4+2*Objednávka_GLOB!D$5)),0)</f>
        <v>0</v>
      </c>
      <c r="G36" s="83">
        <f>IFERROR(('MA Výkon'!G36*(Objednávka_GLOB!E$38+2*Objednávka_GLOB!E$58)/(Objednávka_GLOB!E$4+2*Objednávka_GLOB!E$5)),0)</f>
        <v>0</v>
      </c>
      <c r="H36" s="83">
        <f>IFERROR(('MA Výkon'!H36*(Objednávka_GLOB!F$38+2*Objednávka_GLOB!F$58)/(Objednávka_GLOB!F$4+2*Objednávka_GLOB!F$5)),0)</f>
        <v>0</v>
      </c>
      <c r="I36" s="83">
        <f>IFERROR(('MA Výkon'!I36*(Objednávka_GLOB!G$38+2*Objednávka_GLOB!G$58)/(Objednávka_GLOB!G$4+2*Objednávka_GLOB!G$5)),0)</f>
        <v>0</v>
      </c>
      <c r="J36" s="83">
        <f>IFERROR(('MA Výkon'!J36*(Objednávka_GLOB!H$38+2*Objednávka_GLOB!H$58)/(Objednávka_GLOB!H$4+2*Objednávka_GLOB!H$5)),0)</f>
        <v>0</v>
      </c>
      <c r="K36" s="83">
        <f>IFERROR(('MA Výkon'!K36*(Objednávka_GLOB!I$38+2*Objednávka_GLOB!I$58)/(Objednávka_GLOB!I$4+2*Objednávka_GLOB!I$5)),0)</f>
        <v>0</v>
      </c>
      <c r="L36" s="83">
        <f>IFERROR(('MA Výkon'!L36*(Objednávka_GLOB!J$38+2*Objednávka_GLOB!J$58)/(Objednávka_GLOB!J$4+2*Objednávka_GLOB!J$5)),0)</f>
        <v>0</v>
      </c>
      <c r="M36" s="83">
        <f>IFERROR(('MA Výkon'!M36*(Objednávka_GLOB!K$38+2*Objednávka_GLOB!K$58)/(Objednávka_GLOB!K$4+2*Objednávka_GLOB!K$5)),0)</f>
        <v>0</v>
      </c>
      <c r="N36" s="83">
        <f>IFERROR(('MA Výkon'!N36*(Objednávka_GLOB!L$38+2*Objednávka_GLOB!L$58)/(Objednávka_GLOB!L$4+2*Objednávka_GLOB!L$5)),0)</f>
        <v>0</v>
      </c>
      <c r="O36" s="83">
        <f>IFERROR(('MA Výkon'!O36*(Objednávka_GLOB!M$38+2*Objednávka_GLOB!M$58)/(Objednávka_GLOB!M$4+2*Objednávka_GLOB!M$5)),0)</f>
        <v>0</v>
      </c>
      <c r="P36" s="83">
        <f>IFERROR(('MA Výkon'!P36*(Objednávka_GLOB!N$38+2*Objednávka_GLOB!N$58)/(Objednávka_GLOB!N$4+2*Objednávka_GLOB!N$5)),0)</f>
        <v>0</v>
      </c>
      <c r="Q36" s="83">
        <f>IFERROR(('MA Výkon'!Q36*(Objednávka_GLOB!O$38+2*Objednávka_GLOB!O$58)/(Objednávka_GLOB!O$4+2*Objednávka_GLOB!O$5)),0)</f>
        <v>0</v>
      </c>
      <c r="R36" s="83">
        <f>IFERROR(('MA Výkon'!R36*(Objednávka_GLOB!P$38+2*Objednávka_GLOB!P$58)/(Objednávka_GLOB!P$4+2*Objednávka_GLOB!P$5)),0)</f>
        <v>0</v>
      </c>
      <c r="S36" s="83">
        <f>IFERROR(('MA Výkon'!S36*(Objednávka_GLOB!Q$38+2*Objednávka_GLOB!Q$58)/(Objednávka_GLOB!Q$4+2*Objednávka_GLOB!Q$5)),0)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IFERROR(('MA Výkon'!E37*(Objednávka_GLOB!C$38+2*Objednávka_GLOB!C$58)/(Objednávka_GLOB!C$4+2*Objednávka_GLOB!C$5)),0)</f>
        <v>0</v>
      </c>
      <c r="F37" s="90">
        <f>IFERROR(('MA Výkon'!F37*(Objednávka_GLOB!D$38+2*Objednávka_GLOB!D$58)/(Objednávka_GLOB!D$4+2*Objednávka_GLOB!D$5)),0)</f>
        <v>0</v>
      </c>
      <c r="G37" s="90">
        <f>IFERROR(('MA Výkon'!G37*(Objednávka_GLOB!E$38+2*Objednávka_GLOB!E$58)/(Objednávka_GLOB!E$4+2*Objednávka_GLOB!E$5)),0)</f>
        <v>0</v>
      </c>
      <c r="H37" s="90">
        <f>IFERROR(('MA Výkon'!H37*(Objednávka_GLOB!F$38+2*Objednávka_GLOB!F$58)/(Objednávka_GLOB!F$4+2*Objednávka_GLOB!F$5)),0)</f>
        <v>0</v>
      </c>
      <c r="I37" s="90">
        <f>IFERROR(('MA Výkon'!I37*(Objednávka_GLOB!G$38+2*Objednávka_GLOB!G$58)/(Objednávka_GLOB!G$4+2*Objednávka_GLOB!G$5)),0)</f>
        <v>0</v>
      </c>
      <c r="J37" s="90">
        <f>IFERROR(('MA Výkon'!J37*(Objednávka_GLOB!H$38+2*Objednávka_GLOB!H$58)/(Objednávka_GLOB!H$4+2*Objednávka_GLOB!H$5)),0)</f>
        <v>0</v>
      </c>
      <c r="K37" s="90">
        <f>IFERROR(('MA Výkon'!K37*(Objednávka_GLOB!I$38+2*Objednávka_GLOB!I$58)/(Objednávka_GLOB!I$4+2*Objednávka_GLOB!I$5)),0)</f>
        <v>0</v>
      </c>
      <c r="L37" s="90">
        <f>IFERROR(('MA Výkon'!L37*(Objednávka_GLOB!J$38+2*Objednávka_GLOB!J$58)/(Objednávka_GLOB!J$4+2*Objednávka_GLOB!J$5)),0)</f>
        <v>0</v>
      </c>
      <c r="M37" s="90">
        <f>IFERROR(('MA Výkon'!M37*(Objednávka_GLOB!K$38+2*Objednávka_GLOB!K$58)/(Objednávka_GLOB!K$4+2*Objednávka_GLOB!K$5)),0)</f>
        <v>0</v>
      </c>
      <c r="N37" s="90">
        <f>IFERROR(('MA Výkon'!N37*(Objednávka_GLOB!L$38+2*Objednávka_GLOB!L$58)/(Objednávka_GLOB!L$4+2*Objednávka_GLOB!L$5)),0)</f>
        <v>0</v>
      </c>
      <c r="O37" s="90">
        <f>IFERROR(('MA Výkon'!O37*(Objednávka_GLOB!M$38+2*Objednávka_GLOB!M$58)/(Objednávka_GLOB!M$4+2*Objednávka_GLOB!M$5)),0)</f>
        <v>0</v>
      </c>
      <c r="P37" s="90">
        <f>IFERROR(('MA Výkon'!P37*(Objednávka_GLOB!N$38+2*Objednávka_GLOB!N$58)/(Objednávka_GLOB!N$4+2*Objednávka_GLOB!N$5)),0)</f>
        <v>0</v>
      </c>
      <c r="Q37" s="90">
        <f>IFERROR(('MA Výkon'!Q37*(Objednávka_GLOB!O$38+2*Objednávka_GLOB!O$58)/(Objednávka_GLOB!O$4+2*Objednávka_GLOB!O$5)),0)</f>
        <v>0</v>
      </c>
      <c r="R37" s="90">
        <f>IFERROR(('MA Výkon'!R37*(Objednávka_GLOB!P$38+2*Objednávka_GLOB!P$58)/(Objednávka_GLOB!P$4+2*Objednávka_GLOB!P$5)),0)</f>
        <v>0</v>
      </c>
      <c r="S37" s="90">
        <f>IFERROR(('MA Výkon'!S37*(Objednávka_GLOB!Q$38+2*Objednávka_GLOB!Q$58)/(Objednávka_GLOB!Q$4+2*Objednávka_GLOB!Q$5)),0)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IFERROR(('MA Výkon'!E38*(Objednávka_GLOB!C$38+2*Objednávka_GLOB!C$58)/(Objednávka_GLOB!C$4+2*Objednávka_GLOB!C$5)),0)</f>
        <v>0</v>
      </c>
      <c r="F38" s="90">
        <f>IFERROR(('MA Výkon'!F38*(Objednávka_GLOB!D$38+2*Objednávka_GLOB!D$58)/(Objednávka_GLOB!D$4+2*Objednávka_GLOB!D$5)),0)</f>
        <v>0</v>
      </c>
      <c r="G38" s="90">
        <f>IFERROR(('MA Výkon'!G38*(Objednávka_GLOB!E$38+2*Objednávka_GLOB!E$58)/(Objednávka_GLOB!E$4+2*Objednávka_GLOB!E$5)),0)</f>
        <v>0</v>
      </c>
      <c r="H38" s="90">
        <f>IFERROR(('MA Výkon'!H38*(Objednávka_GLOB!F$38+2*Objednávka_GLOB!F$58)/(Objednávka_GLOB!F$4+2*Objednávka_GLOB!F$5)),0)</f>
        <v>0</v>
      </c>
      <c r="I38" s="90">
        <f>IFERROR(('MA Výkon'!I38*(Objednávka_GLOB!G$38+2*Objednávka_GLOB!G$58)/(Objednávka_GLOB!G$4+2*Objednávka_GLOB!G$5)),0)</f>
        <v>0</v>
      </c>
      <c r="J38" s="90">
        <f>IFERROR(('MA Výkon'!J38*(Objednávka_GLOB!H$38+2*Objednávka_GLOB!H$58)/(Objednávka_GLOB!H$4+2*Objednávka_GLOB!H$5)),0)</f>
        <v>0</v>
      </c>
      <c r="K38" s="90">
        <f>IFERROR(('MA Výkon'!K38*(Objednávka_GLOB!I$38+2*Objednávka_GLOB!I$58)/(Objednávka_GLOB!I$4+2*Objednávka_GLOB!I$5)),0)</f>
        <v>0</v>
      </c>
      <c r="L38" s="90">
        <f>IFERROR(('MA Výkon'!L38*(Objednávka_GLOB!J$38+2*Objednávka_GLOB!J$58)/(Objednávka_GLOB!J$4+2*Objednávka_GLOB!J$5)),0)</f>
        <v>0</v>
      </c>
      <c r="M38" s="90">
        <f>IFERROR(('MA Výkon'!M38*(Objednávka_GLOB!K$38+2*Objednávka_GLOB!K$58)/(Objednávka_GLOB!K$4+2*Objednávka_GLOB!K$5)),0)</f>
        <v>0</v>
      </c>
      <c r="N38" s="90">
        <f>IFERROR(('MA Výkon'!N38*(Objednávka_GLOB!L$38+2*Objednávka_GLOB!L$58)/(Objednávka_GLOB!L$4+2*Objednávka_GLOB!L$5)),0)</f>
        <v>0</v>
      </c>
      <c r="O38" s="90">
        <f>IFERROR(('MA Výkon'!O38*(Objednávka_GLOB!M$38+2*Objednávka_GLOB!M$58)/(Objednávka_GLOB!M$4+2*Objednávka_GLOB!M$5)),0)</f>
        <v>0</v>
      </c>
      <c r="P38" s="90">
        <f>IFERROR(('MA Výkon'!P38*(Objednávka_GLOB!N$38+2*Objednávka_GLOB!N$58)/(Objednávka_GLOB!N$4+2*Objednávka_GLOB!N$5)),0)</f>
        <v>0</v>
      </c>
      <c r="Q38" s="90">
        <f>IFERROR(('MA Výkon'!Q38*(Objednávka_GLOB!O$38+2*Objednávka_GLOB!O$58)/(Objednávka_GLOB!O$4+2*Objednávka_GLOB!O$5)),0)</f>
        <v>0</v>
      </c>
      <c r="R38" s="90">
        <f>IFERROR(('MA Výkon'!R38*(Objednávka_GLOB!P$38+2*Objednávka_GLOB!P$58)/(Objednávka_GLOB!P$4+2*Objednávka_GLOB!P$5)),0)</f>
        <v>0</v>
      </c>
      <c r="S38" s="90">
        <f>IFERROR(('MA Výkon'!S38*(Objednávka_GLOB!Q$38+2*Objednávka_GLOB!Q$58)/(Objednávka_GLOB!Q$4+2*Objednávka_GLOB!Q$5)),0)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IFERROR(('MA Výkon'!E39*(Objednávka_GLOB!C$38+2*Objednávka_GLOB!C$58)/(Objednávka_GLOB!C$4+2*Objednávka_GLOB!C$5)),0)</f>
        <v>0</v>
      </c>
      <c r="F39" s="90">
        <f>IFERROR(('MA Výkon'!F39*(Objednávka_GLOB!D$38+2*Objednávka_GLOB!D$58)/(Objednávka_GLOB!D$4+2*Objednávka_GLOB!D$5)),0)</f>
        <v>0</v>
      </c>
      <c r="G39" s="90">
        <f>IFERROR(('MA Výkon'!G39*(Objednávka_GLOB!E$38+2*Objednávka_GLOB!E$58)/(Objednávka_GLOB!E$4+2*Objednávka_GLOB!E$5)),0)</f>
        <v>0</v>
      </c>
      <c r="H39" s="90">
        <f>IFERROR(('MA Výkon'!H39*(Objednávka_GLOB!F$38+2*Objednávka_GLOB!F$58)/(Objednávka_GLOB!F$4+2*Objednávka_GLOB!F$5)),0)</f>
        <v>0</v>
      </c>
      <c r="I39" s="90">
        <f>IFERROR(('MA Výkon'!I39*(Objednávka_GLOB!G$38+2*Objednávka_GLOB!G$58)/(Objednávka_GLOB!G$4+2*Objednávka_GLOB!G$5)),0)</f>
        <v>0</v>
      </c>
      <c r="J39" s="90">
        <f>IFERROR(('MA Výkon'!J39*(Objednávka_GLOB!H$38+2*Objednávka_GLOB!H$58)/(Objednávka_GLOB!H$4+2*Objednávka_GLOB!H$5)),0)</f>
        <v>0</v>
      </c>
      <c r="K39" s="90">
        <f>IFERROR(('MA Výkon'!K39*(Objednávka_GLOB!I$38+2*Objednávka_GLOB!I$58)/(Objednávka_GLOB!I$4+2*Objednávka_GLOB!I$5)),0)</f>
        <v>0</v>
      </c>
      <c r="L39" s="90">
        <f>IFERROR(('MA Výkon'!L39*(Objednávka_GLOB!J$38+2*Objednávka_GLOB!J$58)/(Objednávka_GLOB!J$4+2*Objednávka_GLOB!J$5)),0)</f>
        <v>0</v>
      </c>
      <c r="M39" s="90">
        <f>IFERROR(('MA Výkon'!M39*(Objednávka_GLOB!K$38+2*Objednávka_GLOB!K$58)/(Objednávka_GLOB!K$4+2*Objednávka_GLOB!K$5)),0)</f>
        <v>0</v>
      </c>
      <c r="N39" s="90">
        <f>IFERROR(('MA Výkon'!N39*(Objednávka_GLOB!L$38+2*Objednávka_GLOB!L$58)/(Objednávka_GLOB!L$4+2*Objednávka_GLOB!L$5)),0)</f>
        <v>0</v>
      </c>
      <c r="O39" s="90">
        <f>IFERROR(('MA Výkon'!O39*(Objednávka_GLOB!M$38+2*Objednávka_GLOB!M$58)/(Objednávka_GLOB!M$4+2*Objednávka_GLOB!M$5)),0)</f>
        <v>0</v>
      </c>
      <c r="P39" s="90">
        <f>IFERROR(('MA Výkon'!P39*(Objednávka_GLOB!N$38+2*Objednávka_GLOB!N$58)/(Objednávka_GLOB!N$4+2*Objednávka_GLOB!N$5)),0)</f>
        <v>0</v>
      </c>
      <c r="Q39" s="90">
        <f>IFERROR(('MA Výkon'!Q39*(Objednávka_GLOB!O$38+2*Objednávka_GLOB!O$58)/(Objednávka_GLOB!O$4+2*Objednávka_GLOB!O$5)),0)</f>
        <v>0</v>
      </c>
      <c r="R39" s="90">
        <f>IFERROR(('MA Výkon'!R39*(Objednávka_GLOB!P$38+2*Objednávka_GLOB!P$58)/(Objednávka_GLOB!P$4+2*Objednávka_GLOB!P$5)),0)</f>
        <v>0</v>
      </c>
      <c r="S39" s="90">
        <f>IFERROR(('MA Výkon'!S39*(Objednávka_GLOB!Q$38+2*Objednávka_GLOB!Q$58)/(Objednávka_GLOB!Q$4+2*Objednávka_GLOB!Q$5)),0)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IFERROR(('MA Výkon'!E40*(Objednávka_GLOB!C$38+2*Objednávka_GLOB!C$58)/(Objednávka_GLOB!C$4+2*Objednávka_GLOB!C$5)),0)</f>
        <v>0</v>
      </c>
      <c r="F40" s="90">
        <f>IFERROR(('MA Výkon'!F40*(Objednávka_GLOB!D$38+2*Objednávka_GLOB!D$58)/(Objednávka_GLOB!D$4+2*Objednávka_GLOB!D$5)),0)</f>
        <v>0</v>
      </c>
      <c r="G40" s="90">
        <f>IFERROR(('MA Výkon'!G40*(Objednávka_GLOB!E$38+2*Objednávka_GLOB!E$58)/(Objednávka_GLOB!E$4+2*Objednávka_GLOB!E$5)),0)</f>
        <v>0</v>
      </c>
      <c r="H40" s="90">
        <f>IFERROR(('MA Výkon'!H40*(Objednávka_GLOB!F$38+2*Objednávka_GLOB!F$58)/(Objednávka_GLOB!F$4+2*Objednávka_GLOB!F$5)),0)</f>
        <v>0</v>
      </c>
      <c r="I40" s="90">
        <f>IFERROR(('MA Výkon'!I40*(Objednávka_GLOB!G$38+2*Objednávka_GLOB!G$58)/(Objednávka_GLOB!G$4+2*Objednávka_GLOB!G$5)),0)</f>
        <v>0</v>
      </c>
      <c r="J40" s="90">
        <f>IFERROR(('MA Výkon'!J40*(Objednávka_GLOB!H$38+2*Objednávka_GLOB!H$58)/(Objednávka_GLOB!H$4+2*Objednávka_GLOB!H$5)),0)</f>
        <v>0</v>
      </c>
      <c r="K40" s="90">
        <f>IFERROR(('MA Výkon'!K40*(Objednávka_GLOB!I$38+2*Objednávka_GLOB!I$58)/(Objednávka_GLOB!I$4+2*Objednávka_GLOB!I$5)),0)</f>
        <v>0</v>
      </c>
      <c r="L40" s="90">
        <f>IFERROR(('MA Výkon'!L40*(Objednávka_GLOB!J$38+2*Objednávka_GLOB!J$58)/(Objednávka_GLOB!J$4+2*Objednávka_GLOB!J$5)),0)</f>
        <v>0</v>
      </c>
      <c r="M40" s="90">
        <f>IFERROR(('MA Výkon'!M40*(Objednávka_GLOB!K$38+2*Objednávka_GLOB!K$58)/(Objednávka_GLOB!K$4+2*Objednávka_GLOB!K$5)),0)</f>
        <v>0</v>
      </c>
      <c r="N40" s="90">
        <f>IFERROR(('MA Výkon'!N40*(Objednávka_GLOB!L$38+2*Objednávka_GLOB!L$58)/(Objednávka_GLOB!L$4+2*Objednávka_GLOB!L$5)),0)</f>
        <v>0</v>
      </c>
      <c r="O40" s="90">
        <f>IFERROR(('MA Výkon'!O40*(Objednávka_GLOB!M$38+2*Objednávka_GLOB!M$58)/(Objednávka_GLOB!M$4+2*Objednávka_GLOB!M$5)),0)</f>
        <v>0</v>
      </c>
      <c r="P40" s="90">
        <f>IFERROR(('MA Výkon'!P40*(Objednávka_GLOB!N$38+2*Objednávka_GLOB!N$58)/(Objednávka_GLOB!N$4+2*Objednávka_GLOB!N$5)),0)</f>
        <v>0</v>
      </c>
      <c r="Q40" s="90">
        <f>IFERROR(('MA Výkon'!Q40*(Objednávka_GLOB!O$38+2*Objednávka_GLOB!O$58)/(Objednávka_GLOB!O$4+2*Objednávka_GLOB!O$5)),0)</f>
        <v>0</v>
      </c>
      <c r="R40" s="90">
        <f>IFERROR(('MA Výkon'!R40*(Objednávka_GLOB!P$38+2*Objednávka_GLOB!P$58)/(Objednávka_GLOB!P$4+2*Objednávka_GLOB!P$5)),0)</f>
        <v>0</v>
      </c>
      <c r="S40" s="90">
        <f>IFERROR(('MA Výkon'!S40*(Objednávka_GLOB!Q$38+2*Objednávka_GLOB!Q$58)/(Objednávka_GLOB!Q$4+2*Objednávka_GLOB!Q$5)),0)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IFERROR(('MA Výkon'!E41*(Objednávka_GLOB!C$38+2*Objednávka_GLOB!C$58)/(Objednávka_GLOB!C$4+2*Objednávka_GLOB!C$5)),0)</f>
        <v>0</v>
      </c>
      <c r="F41" s="90">
        <f>IFERROR(('MA Výkon'!F41*(Objednávka_GLOB!D$38+2*Objednávka_GLOB!D$58)/(Objednávka_GLOB!D$4+2*Objednávka_GLOB!D$5)),0)</f>
        <v>0</v>
      </c>
      <c r="G41" s="90">
        <f>IFERROR(('MA Výkon'!G41*(Objednávka_GLOB!E$38+2*Objednávka_GLOB!E$58)/(Objednávka_GLOB!E$4+2*Objednávka_GLOB!E$5)),0)</f>
        <v>0</v>
      </c>
      <c r="H41" s="90">
        <f>IFERROR(('MA Výkon'!H41*(Objednávka_GLOB!F$38+2*Objednávka_GLOB!F$58)/(Objednávka_GLOB!F$4+2*Objednávka_GLOB!F$5)),0)</f>
        <v>0</v>
      </c>
      <c r="I41" s="90">
        <f>IFERROR(('MA Výkon'!I41*(Objednávka_GLOB!G$38+2*Objednávka_GLOB!G$58)/(Objednávka_GLOB!G$4+2*Objednávka_GLOB!G$5)),0)</f>
        <v>0</v>
      </c>
      <c r="J41" s="90">
        <f>IFERROR(('MA Výkon'!J41*(Objednávka_GLOB!H$38+2*Objednávka_GLOB!H$58)/(Objednávka_GLOB!H$4+2*Objednávka_GLOB!H$5)),0)</f>
        <v>0</v>
      </c>
      <c r="K41" s="90">
        <f>IFERROR(('MA Výkon'!K41*(Objednávka_GLOB!I$38+2*Objednávka_GLOB!I$58)/(Objednávka_GLOB!I$4+2*Objednávka_GLOB!I$5)),0)</f>
        <v>0</v>
      </c>
      <c r="L41" s="90">
        <f>IFERROR(('MA Výkon'!L41*(Objednávka_GLOB!J$38+2*Objednávka_GLOB!J$58)/(Objednávka_GLOB!J$4+2*Objednávka_GLOB!J$5)),0)</f>
        <v>0</v>
      </c>
      <c r="M41" s="90">
        <f>IFERROR(('MA Výkon'!M41*(Objednávka_GLOB!K$38+2*Objednávka_GLOB!K$58)/(Objednávka_GLOB!K$4+2*Objednávka_GLOB!K$5)),0)</f>
        <v>0</v>
      </c>
      <c r="N41" s="90">
        <f>IFERROR(('MA Výkon'!N41*(Objednávka_GLOB!L$38+2*Objednávka_GLOB!L$58)/(Objednávka_GLOB!L$4+2*Objednávka_GLOB!L$5)),0)</f>
        <v>0</v>
      </c>
      <c r="O41" s="90">
        <f>IFERROR(('MA Výkon'!O41*(Objednávka_GLOB!M$38+2*Objednávka_GLOB!M$58)/(Objednávka_GLOB!M$4+2*Objednávka_GLOB!M$5)),0)</f>
        <v>0</v>
      </c>
      <c r="P41" s="90">
        <f>IFERROR(('MA Výkon'!P41*(Objednávka_GLOB!N$38+2*Objednávka_GLOB!N$58)/(Objednávka_GLOB!N$4+2*Objednávka_GLOB!N$5)),0)</f>
        <v>0</v>
      </c>
      <c r="Q41" s="90">
        <f>IFERROR(('MA Výkon'!Q41*(Objednávka_GLOB!O$38+2*Objednávka_GLOB!O$58)/(Objednávka_GLOB!O$4+2*Objednávka_GLOB!O$5)),0)</f>
        <v>0</v>
      </c>
      <c r="R41" s="90">
        <f>IFERROR(('MA Výkon'!R41*(Objednávka_GLOB!P$38+2*Objednávka_GLOB!P$58)/(Objednávka_GLOB!P$4+2*Objednávka_GLOB!P$5)),0)</f>
        <v>0</v>
      </c>
      <c r="S41" s="90">
        <f>IFERROR(('MA Výkon'!S41*(Objednávka_GLOB!Q$38+2*Objednávka_GLOB!Q$58)/(Objednávka_GLOB!Q$4+2*Objednávka_GLOB!Q$5)),0)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IFERROR(('MA Výkon'!E42*(Objednávka_GLOB!C$38+2*Objednávka_GLOB!C$58)/(Objednávka_GLOB!C$4+2*Objednávka_GLOB!C$5)),0)</f>
        <v>0</v>
      </c>
      <c r="F42" s="90">
        <f>IFERROR(('MA Výkon'!F42*(Objednávka_GLOB!D$38+2*Objednávka_GLOB!D$58)/(Objednávka_GLOB!D$4+2*Objednávka_GLOB!D$5)),0)</f>
        <v>0</v>
      </c>
      <c r="G42" s="90">
        <f>IFERROR(('MA Výkon'!G42*(Objednávka_GLOB!E$38+2*Objednávka_GLOB!E$58)/(Objednávka_GLOB!E$4+2*Objednávka_GLOB!E$5)),0)</f>
        <v>0</v>
      </c>
      <c r="H42" s="90">
        <f>IFERROR(('MA Výkon'!H42*(Objednávka_GLOB!F$38+2*Objednávka_GLOB!F$58)/(Objednávka_GLOB!F$4+2*Objednávka_GLOB!F$5)),0)</f>
        <v>0</v>
      </c>
      <c r="I42" s="90">
        <f>IFERROR(('MA Výkon'!I42*(Objednávka_GLOB!G$38+2*Objednávka_GLOB!G$58)/(Objednávka_GLOB!G$4+2*Objednávka_GLOB!G$5)),0)</f>
        <v>0</v>
      </c>
      <c r="J42" s="90">
        <f>IFERROR(('MA Výkon'!J42*(Objednávka_GLOB!H$38+2*Objednávka_GLOB!H$58)/(Objednávka_GLOB!H$4+2*Objednávka_GLOB!H$5)),0)</f>
        <v>0</v>
      </c>
      <c r="K42" s="90">
        <f>IFERROR(('MA Výkon'!K42*(Objednávka_GLOB!I$38+2*Objednávka_GLOB!I$58)/(Objednávka_GLOB!I$4+2*Objednávka_GLOB!I$5)),0)</f>
        <v>0</v>
      </c>
      <c r="L42" s="90">
        <f>IFERROR(('MA Výkon'!L42*(Objednávka_GLOB!J$38+2*Objednávka_GLOB!J$58)/(Objednávka_GLOB!J$4+2*Objednávka_GLOB!J$5)),0)</f>
        <v>0</v>
      </c>
      <c r="M42" s="90">
        <f>IFERROR(('MA Výkon'!M42*(Objednávka_GLOB!K$38+2*Objednávka_GLOB!K$58)/(Objednávka_GLOB!K$4+2*Objednávka_GLOB!K$5)),0)</f>
        <v>0</v>
      </c>
      <c r="N42" s="90">
        <f>IFERROR(('MA Výkon'!N42*(Objednávka_GLOB!L$38+2*Objednávka_GLOB!L$58)/(Objednávka_GLOB!L$4+2*Objednávka_GLOB!L$5)),0)</f>
        <v>0</v>
      </c>
      <c r="O42" s="90">
        <f>IFERROR(('MA Výkon'!O42*(Objednávka_GLOB!M$38+2*Objednávka_GLOB!M$58)/(Objednávka_GLOB!M$4+2*Objednávka_GLOB!M$5)),0)</f>
        <v>0</v>
      </c>
      <c r="P42" s="90">
        <f>IFERROR(('MA Výkon'!P42*(Objednávka_GLOB!N$38+2*Objednávka_GLOB!N$58)/(Objednávka_GLOB!N$4+2*Objednávka_GLOB!N$5)),0)</f>
        <v>0</v>
      </c>
      <c r="Q42" s="90">
        <f>IFERROR(('MA Výkon'!Q42*(Objednávka_GLOB!O$38+2*Objednávka_GLOB!O$58)/(Objednávka_GLOB!O$4+2*Objednávka_GLOB!O$5)),0)</f>
        <v>0</v>
      </c>
      <c r="R42" s="90">
        <f>IFERROR(('MA Výkon'!R42*(Objednávka_GLOB!P$38+2*Objednávka_GLOB!P$58)/(Objednávka_GLOB!P$4+2*Objednávka_GLOB!P$5)),0)</f>
        <v>0</v>
      </c>
      <c r="S42" s="90">
        <f>IFERROR(('MA Výkon'!S42*(Objednávka_GLOB!Q$38+2*Objednávka_GLOB!Q$58)/(Objednávka_GLOB!Q$4+2*Objednávka_GLOB!Q$5)),0)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IFERROR(('MA Výkon'!E43*(Objednávka_GLOB!C$38+2*Objednávka_GLOB!C$58)/(Objednávka_GLOB!C$4+2*Objednávka_GLOB!C$5)),0)</f>
        <v>0</v>
      </c>
      <c r="F43" s="90">
        <f>IFERROR(('MA Výkon'!F43*(Objednávka_GLOB!D$38+2*Objednávka_GLOB!D$58)/(Objednávka_GLOB!D$4+2*Objednávka_GLOB!D$5)),0)</f>
        <v>0</v>
      </c>
      <c r="G43" s="90">
        <f>IFERROR(('MA Výkon'!G43*(Objednávka_GLOB!E$38+2*Objednávka_GLOB!E$58)/(Objednávka_GLOB!E$4+2*Objednávka_GLOB!E$5)),0)</f>
        <v>0</v>
      </c>
      <c r="H43" s="90">
        <f>IFERROR(('MA Výkon'!H43*(Objednávka_GLOB!F$38+2*Objednávka_GLOB!F$58)/(Objednávka_GLOB!F$4+2*Objednávka_GLOB!F$5)),0)</f>
        <v>0</v>
      </c>
      <c r="I43" s="90">
        <f>IFERROR(('MA Výkon'!I43*(Objednávka_GLOB!G$38+2*Objednávka_GLOB!G$58)/(Objednávka_GLOB!G$4+2*Objednávka_GLOB!G$5)),0)</f>
        <v>0</v>
      </c>
      <c r="J43" s="90">
        <f>IFERROR(('MA Výkon'!J43*(Objednávka_GLOB!H$38+2*Objednávka_GLOB!H$58)/(Objednávka_GLOB!H$4+2*Objednávka_GLOB!H$5)),0)</f>
        <v>0</v>
      </c>
      <c r="K43" s="90">
        <f>IFERROR(('MA Výkon'!K43*(Objednávka_GLOB!I$38+2*Objednávka_GLOB!I$58)/(Objednávka_GLOB!I$4+2*Objednávka_GLOB!I$5)),0)</f>
        <v>0</v>
      </c>
      <c r="L43" s="90">
        <f>IFERROR(('MA Výkon'!L43*(Objednávka_GLOB!J$38+2*Objednávka_GLOB!J$58)/(Objednávka_GLOB!J$4+2*Objednávka_GLOB!J$5)),0)</f>
        <v>0</v>
      </c>
      <c r="M43" s="90">
        <f>IFERROR(('MA Výkon'!M43*(Objednávka_GLOB!K$38+2*Objednávka_GLOB!K$58)/(Objednávka_GLOB!K$4+2*Objednávka_GLOB!K$5)),0)</f>
        <v>0</v>
      </c>
      <c r="N43" s="90">
        <f>IFERROR(('MA Výkon'!N43*(Objednávka_GLOB!L$38+2*Objednávka_GLOB!L$58)/(Objednávka_GLOB!L$4+2*Objednávka_GLOB!L$5)),0)</f>
        <v>0</v>
      </c>
      <c r="O43" s="90">
        <f>IFERROR(('MA Výkon'!O43*(Objednávka_GLOB!M$38+2*Objednávka_GLOB!M$58)/(Objednávka_GLOB!M$4+2*Objednávka_GLOB!M$5)),0)</f>
        <v>0</v>
      </c>
      <c r="P43" s="90">
        <f>IFERROR(('MA Výkon'!P43*(Objednávka_GLOB!N$38+2*Objednávka_GLOB!N$58)/(Objednávka_GLOB!N$4+2*Objednávka_GLOB!N$5)),0)</f>
        <v>0</v>
      </c>
      <c r="Q43" s="90">
        <f>IFERROR(('MA Výkon'!Q43*(Objednávka_GLOB!O$38+2*Objednávka_GLOB!O$58)/(Objednávka_GLOB!O$4+2*Objednávka_GLOB!O$5)),0)</f>
        <v>0</v>
      </c>
      <c r="R43" s="90">
        <f>IFERROR(('MA Výkon'!R43*(Objednávka_GLOB!P$38+2*Objednávka_GLOB!P$58)/(Objednávka_GLOB!P$4+2*Objednávka_GLOB!P$5)),0)</f>
        <v>0</v>
      </c>
      <c r="S43" s="90">
        <f>IFERROR(('MA Výkon'!S43*(Objednávka_GLOB!Q$38+2*Objednávka_GLOB!Q$58)/(Objednávka_GLOB!Q$4+2*Objednávka_GLOB!Q$5)),0)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303">
        <f>IFERROR(('MA Výkon'!E44*(Objednávka_GLOB!C$38+2*Objednávka_GLOB!C$58)/(Objednávka_GLOB!C$4+2*Objednávka_GLOB!C$5)),0)</f>
        <v>0</v>
      </c>
      <c r="F44" s="303">
        <f>IFERROR(('MA Výkon'!F44*(Objednávka_GLOB!D$38+2*Objednávka_GLOB!D$58)/(Objednávka_GLOB!D$4+2*Objednávka_GLOB!D$5)),0)</f>
        <v>0</v>
      </c>
      <c r="G44" s="303">
        <f>IFERROR(('MA Výkon'!G44*(Objednávka_GLOB!E$38+2*Objednávka_GLOB!E$58)/(Objednávka_GLOB!E$4+2*Objednávka_GLOB!E$5)),0)</f>
        <v>0</v>
      </c>
      <c r="H44" s="303">
        <f>IFERROR(('MA Výkon'!H44*(Objednávka_GLOB!F$38+2*Objednávka_GLOB!F$58)/(Objednávka_GLOB!F$4+2*Objednávka_GLOB!F$5)),0)</f>
        <v>0</v>
      </c>
      <c r="I44" s="303">
        <f>IFERROR(('MA Výkon'!I44*(Objednávka_GLOB!G$38+2*Objednávka_GLOB!G$58)/(Objednávka_GLOB!G$4+2*Objednávka_GLOB!G$5)),0)</f>
        <v>0</v>
      </c>
      <c r="J44" s="303">
        <f>IFERROR(('MA Výkon'!J44*(Objednávka_GLOB!H$38+2*Objednávka_GLOB!H$58)/(Objednávka_GLOB!H$4+2*Objednávka_GLOB!H$5)),0)</f>
        <v>0</v>
      </c>
      <c r="K44" s="303">
        <f>IFERROR(('MA Výkon'!K44*(Objednávka_GLOB!I$38+2*Objednávka_GLOB!I$58)/(Objednávka_GLOB!I$4+2*Objednávka_GLOB!I$5)),0)</f>
        <v>0</v>
      </c>
      <c r="L44" s="303">
        <f>IFERROR(('MA Výkon'!L44*(Objednávka_GLOB!J$38+2*Objednávka_GLOB!J$58)/(Objednávka_GLOB!J$4+2*Objednávka_GLOB!J$5)),0)</f>
        <v>0</v>
      </c>
      <c r="M44" s="303">
        <f>IFERROR(('MA Výkon'!M44*(Objednávka_GLOB!K$38+2*Objednávka_GLOB!K$58)/(Objednávka_GLOB!K$4+2*Objednávka_GLOB!K$5)),0)</f>
        <v>0</v>
      </c>
      <c r="N44" s="303">
        <f>IFERROR(('MA Výkon'!N44*(Objednávka_GLOB!L$38+2*Objednávka_GLOB!L$58)/(Objednávka_GLOB!L$4+2*Objednávka_GLOB!L$5)),0)</f>
        <v>0</v>
      </c>
      <c r="O44" s="303">
        <f>IFERROR(('MA Výkon'!O44*(Objednávka_GLOB!M$38+2*Objednávka_GLOB!M$58)/(Objednávka_GLOB!M$4+2*Objednávka_GLOB!M$5)),0)</f>
        <v>0</v>
      </c>
      <c r="P44" s="303">
        <f>IFERROR(('MA Výkon'!P44*(Objednávka_GLOB!N$38+2*Objednávka_GLOB!N$58)/(Objednávka_GLOB!N$4+2*Objednávka_GLOB!N$5)),0)</f>
        <v>0</v>
      </c>
      <c r="Q44" s="303">
        <f>IFERROR(('MA Výkon'!Q44*(Objednávka_GLOB!O$38+2*Objednávka_GLOB!O$58)/(Objednávka_GLOB!O$4+2*Objednávka_GLOB!O$5)),0)</f>
        <v>0</v>
      </c>
      <c r="R44" s="303">
        <f>IFERROR(('MA Výkon'!R44*(Objednávka_GLOB!P$38+2*Objednávka_GLOB!P$58)/(Objednávka_GLOB!P$4+2*Objednávka_GLOB!P$5)),0)</f>
        <v>0</v>
      </c>
      <c r="S44" s="303">
        <f>IFERROR(('MA Výkon'!S44*(Objednávka_GLOB!Q$38+2*Objednávka_GLOB!Q$58)/(Objednávka_GLOB!Q$4+2*Objednávka_GLOB!Q$5)),0)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303">
        <f>IFERROR(('MA Výkon'!E45*(Objednávka_GLOB!C$38+2*Objednávka_GLOB!C$58)/(Objednávka_GLOB!C$4+2*Objednávka_GLOB!C$5)),0)</f>
        <v>0</v>
      </c>
      <c r="F45" s="303">
        <f>IFERROR(('MA Výkon'!F45*(Objednávka_GLOB!D$38+2*Objednávka_GLOB!D$58)/(Objednávka_GLOB!D$4+2*Objednávka_GLOB!D$5)),0)</f>
        <v>0</v>
      </c>
      <c r="G45" s="303">
        <f>IFERROR(('MA Výkon'!G45*(Objednávka_GLOB!E$38+2*Objednávka_GLOB!E$58)/(Objednávka_GLOB!E$4+2*Objednávka_GLOB!E$5)),0)</f>
        <v>0</v>
      </c>
      <c r="H45" s="303">
        <f>IFERROR(('MA Výkon'!H45*(Objednávka_GLOB!F$38+2*Objednávka_GLOB!F$58)/(Objednávka_GLOB!F$4+2*Objednávka_GLOB!F$5)),0)</f>
        <v>0</v>
      </c>
      <c r="I45" s="303">
        <f>IFERROR(('MA Výkon'!I45*(Objednávka_GLOB!G$38+2*Objednávka_GLOB!G$58)/(Objednávka_GLOB!G$4+2*Objednávka_GLOB!G$5)),0)</f>
        <v>0</v>
      </c>
      <c r="J45" s="303">
        <f>IFERROR(('MA Výkon'!J45*(Objednávka_GLOB!H$38+2*Objednávka_GLOB!H$58)/(Objednávka_GLOB!H$4+2*Objednávka_GLOB!H$5)),0)</f>
        <v>0</v>
      </c>
      <c r="K45" s="303">
        <f>IFERROR(('MA Výkon'!K45*(Objednávka_GLOB!I$38+2*Objednávka_GLOB!I$58)/(Objednávka_GLOB!I$4+2*Objednávka_GLOB!I$5)),0)</f>
        <v>0</v>
      </c>
      <c r="L45" s="303">
        <f>IFERROR(('MA Výkon'!L45*(Objednávka_GLOB!J$38+2*Objednávka_GLOB!J$58)/(Objednávka_GLOB!J$4+2*Objednávka_GLOB!J$5)),0)</f>
        <v>0</v>
      </c>
      <c r="M45" s="303">
        <f>IFERROR(('MA Výkon'!M45*(Objednávka_GLOB!K$38+2*Objednávka_GLOB!K$58)/(Objednávka_GLOB!K$4+2*Objednávka_GLOB!K$5)),0)</f>
        <v>0</v>
      </c>
      <c r="N45" s="303">
        <f>IFERROR(('MA Výkon'!N45*(Objednávka_GLOB!L$38+2*Objednávka_GLOB!L$58)/(Objednávka_GLOB!L$4+2*Objednávka_GLOB!L$5)),0)</f>
        <v>0</v>
      </c>
      <c r="O45" s="303">
        <f>IFERROR(('MA Výkon'!O45*(Objednávka_GLOB!M$38+2*Objednávka_GLOB!M$58)/(Objednávka_GLOB!M$4+2*Objednávka_GLOB!M$5)),0)</f>
        <v>0</v>
      </c>
      <c r="P45" s="303">
        <f>IFERROR(('MA Výkon'!P45*(Objednávka_GLOB!N$38+2*Objednávka_GLOB!N$58)/(Objednávka_GLOB!N$4+2*Objednávka_GLOB!N$5)),0)</f>
        <v>0</v>
      </c>
      <c r="Q45" s="303">
        <f>IFERROR(('MA Výkon'!Q45*(Objednávka_GLOB!O$38+2*Objednávka_GLOB!O$58)/(Objednávka_GLOB!O$4+2*Objednávka_GLOB!O$5)),0)</f>
        <v>0</v>
      </c>
      <c r="R45" s="303">
        <f>IFERROR(('MA Výkon'!R45*(Objednávka_GLOB!P$38+2*Objednávka_GLOB!P$58)/(Objednávka_GLOB!P$4+2*Objednávka_GLOB!P$5)),0)</f>
        <v>0</v>
      </c>
      <c r="S45" s="303">
        <f>IFERROR(('MA Výkon'!S45*(Objednávka_GLOB!Q$38+2*Objednávka_GLOB!Q$58)/(Objednávka_GLOB!Q$4+2*Objednávka_GLOB!Q$5)),0)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303">
        <f>IFERROR(('MA Výkon'!E46*(Objednávka_GLOB!C$38+2*Objednávka_GLOB!C$58)/(Objednávka_GLOB!C$4+2*Objednávka_GLOB!C$5)),0)</f>
        <v>0</v>
      </c>
      <c r="F46" s="303">
        <f>IFERROR(('MA Výkon'!F46*(Objednávka_GLOB!D$38+2*Objednávka_GLOB!D$58)/(Objednávka_GLOB!D$4+2*Objednávka_GLOB!D$5)),0)</f>
        <v>0</v>
      </c>
      <c r="G46" s="303">
        <f>IFERROR(('MA Výkon'!G46*(Objednávka_GLOB!E$38+2*Objednávka_GLOB!E$58)/(Objednávka_GLOB!E$4+2*Objednávka_GLOB!E$5)),0)</f>
        <v>0</v>
      </c>
      <c r="H46" s="303">
        <f>IFERROR(('MA Výkon'!H46*(Objednávka_GLOB!F$38+2*Objednávka_GLOB!F$58)/(Objednávka_GLOB!F$4+2*Objednávka_GLOB!F$5)),0)</f>
        <v>0</v>
      </c>
      <c r="I46" s="303">
        <f>IFERROR(('MA Výkon'!I46*(Objednávka_GLOB!G$38+2*Objednávka_GLOB!G$58)/(Objednávka_GLOB!G$4+2*Objednávka_GLOB!G$5)),0)</f>
        <v>0</v>
      </c>
      <c r="J46" s="303">
        <f>IFERROR(('MA Výkon'!J46*(Objednávka_GLOB!H$38+2*Objednávka_GLOB!H$58)/(Objednávka_GLOB!H$4+2*Objednávka_GLOB!H$5)),0)</f>
        <v>0</v>
      </c>
      <c r="K46" s="303">
        <f>IFERROR(('MA Výkon'!K46*(Objednávka_GLOB!I$38+2*Objednávka_GLOB!I$58)/(Objednávka_GLOB!I$4+2*Objednávka_GLOB!I$5)),0)</f>
        <v>0</v>
      </c>
      <c r="L46" s="303">
        <f>IFERROR(('MA Výkon'!L46*(Objednávka_GLOB!J$38+2*Objednávka_GLOB!J$58)/(Objednávka_GLOB!J$4+2*Objednávka_GLOB!J$5)),0)</f>
        <v>0</v>
      </c>
      <c r="M46" s="303">
        <f>IFERROR(('MA Výkon'!M46*(Objednávka_GLOB!K$38+2*Objednávka_GLOB!K$58)/(Objednávka_GLOB!K$4+2*Objednávka_GLOB!K$5)),0)</f>
        <v>0</v>
      </c>
      <c r="N46" s="303">
        <f>IFERROR(('MA Výkon'!N46*(Objednávka_GLOB!L$38+2*Objednávka_GLOB!L$58)/(Objednávka_GLOB!L$4+2*Objednávka_GLOB!L$5)),0)</f>
        <v>0</v>
      </c>
      <c r="O46" s="303">
        <f>IFERROR(('MA Výkon'!O46*(Objednávka_GLOB!M$38+2*Objednávka_GLOB!M$58)/(Objednávka_GLOB!M$4+2*Objednávka_GLOB!M$5)),0)</f>
        <v>0</v>
      </c>
      <c r="P46" s="303">
        <f>IFERROR(('MA Výkon'!P46*(Objednávka_GLOB!N$38+2*Objednávka_GLOB!N$58)/(Objednávka_GLOB!N$4+2*Objednávka_GLOB!N$5)),0)</f>
        <v>0</v>
      </c>
      <c r="Q46" s="303">
        <f>IFERROR(('MA Výkon'!Q46*(Objednávka_GLOB!O$38+2*Objednávka_GLOB!O$58)/(Objednávka_GLOB!O$4+2*Objednávka_GLOB!O$5)),0)</f>
        <v>0</v>
      </c>
      <c r="R46" s="303">
        <f>IFERROR(('MA Výkon'!R46*(Objednávka_GLOB!P$38+2*Objednávka_GLOB!P$58)/(Objednávka_GLOB!P$4+2*Objednávka_GLOB!P$5)),0)</f>
        <v>0</v>
      </c>
      <c r="S46" s="303">
        <f>IFERROR(('MA Výkon'!S46*(Objednávka_GLOB!Q$38+2*Objednávka_GLOB!Q$58)/(Objednávka_GLOB!Q$4+2*Objednávka_GLOB!Q$5)),0)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303">
        <f>IFERROR(('MA Výkon'!E47*(Objednávka_GLOB!C$38+2*Objednávka_GLOB!C$58)/(Objednávka_GLOB!C$4+2*Objednávka_GLOB!C$5)),0)</f>
        <v>0</v>
      </c>
      <c r="F47" s="303">
        <f>IFERROR(('MA Výkon'!F47*(Objednávka_GLOB!D$38+2*Objednávka_GLOB!D$58)/(Objednávka_GLOB!D$4+2*Objednávka_GLOB!D$5)),0)</f>
        <v>0</v>
      </c>
      <c r="G47" s="303">
        <f>IFERROR(('MA Výkon'!G47*(Objednávka_GLOB!E$38+2*Objednávka_GLOB!E$58)/(Objednávka_GLOB!E$4+2*Objednávka_GLOB!E$5)),0)</f>
        <v>0</v>
      </c>
      <c r="H47" s="303">
        <f>IFERROR(('MA Výkon'!H47*(Objednávka_GLOB!F$38+2*Objednávka_GLOB!F$58)/(Objednávka_GLOB!F$4+2*Objednávka_GLOB!F$5)),0)</f>
        <v>0</v>
      </c>
      <c r="I47" s="303">
        <f>IFERROR(('MA Výkon'!I47*(Objednávka_GLOB!G$38+2*Objednávka_GLOB!G$58)/(Objednávka_GLOB!G$4+2*Objednávka_GLOB!G$5)),0)</f>
        <v>0</v>
      </c>
      <c r="J47" s="303">
        <f>IFERROR(('MA Výkon'!J47*(Objednávka_GLOB!H$38+2*Objednávka_GLOB!H$58)/(Objednávka_GLOB!H$4+2*Objednávka_GLOB!H$5)),0)</f>
        <v>0</v>
      </c>
      <c r="K47" s="303">
        <f>IFERROR(('MA Výkon'!K47*(Objednávka_GLOB!I$38+2*Objednávka_GLOB!I$58)/(Objednávka_GLOB!I$4+2*Objednávka_GLOB!I$5)),0)</f>
        <v>0</v>
      </c>
      <c r="L47" s="303">
        <f>IFERROR(('MA Výkon'!L47*(Objednávka_GLOB!J$38+2*Objednávka_GLOB!J$58)/(Objednávka_GLOB!J$4+2*Objednávka_GLOB!J$5)),0)</f>
        <v>0</v>
      </c>
      <c r="M47" s="303">
        <f>IFERROR(('MA Výkon'!M47*(Objednávka_GLOB!K$38+2*Objednávka_GLOB!K$58)/(Objednávka_GLOB!K$4+2*Objednávka_GLOB!K$5)),0)</f>
        <v>0</v>
      </c>
      <c r="N47" s="303">
        <f>IFERROR(('MA Výkon'!N47*(Objednávka_GLOB!L$38+2*Objednávka_GLOB!L$58)/(Objednávka_GLOB!L$4+2*Objednávka_GLOB!L$5)),0)</f>
        <v>0</v>
      </c>
      <c r="O47" s="303">
        <f>IFERROR(('MA Výkon'!O47*(Objednávka_GLOB!M$38+2*Objednávka_GLOB!M$58)/(Objednávka_GLOB!M$4+2*Objednávka_GLOB!M$5)),0)</f>
        <v>0</v>
      </c>
      <c r="P47" s="303">
        <f>IFERROR(('MA Výkon'!P47*(Objednávka_GLOB!N$38+2*Objednávka_GLOB!N$58)/(Objednávka_GLOB!N$4+2*Objednávka_GLOB!N$5)),0)</f>
        <v>0</v>
      </c>
      <c r="Q47" s="303">
        <f>IFERROR(('MA Výkon'!Q47*(Objednávka_GLOB!O$38+2*Objednávka_GLOB!O$58)/(Objednávka_GLOB!O$4+2*Objednávka_GLOB!O$5)),0)</f>
        <v>0</v>
      </c>
      <c r="R47" s="303">
        <f>IFERROR(('MA Výkon'!R47*(Objednávka_GLOB!P$38+2*Objednávka_GLOB!P$58)/(Objednávka_GLOB!P$4+2*Objednávka_GLOB!P$5)),0)</f>
        <v>0</v>
      </c>
      <c r="S47" s="303">
        <f>IFERROR(('MA Výkon'!S47*(Objednávka_GLOB!Q$38+2*Objednávka_GLOB!Q$58)/(Objednávka_GLOB!Q$4+2*Objednávka_GLOB!Q$5)),0)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303">
        <f>IFERROR(('MA Výkon'!E48*(Objednávka_GLOB!C$38+2*Objednávka_GLOB!C$58)/(Objednávka_GLOB!C$4+2*Objednávka_GLOB!C$5)),0)</f>
        <v>0</v>
      </c>
      <c r="F48" s="303">
        <f>IFERROR(('MA Výkon'!F48*(Objednávka_GLOB!D$38+2*Objednávka_GLOB!D$58)/(Objednávka_GLOB!D$4+2*Objednávka_GLOB!D$5)),0)</f>
        <v>0</v>
      </c>
      <c r="G48" s="303">
        <f>IFERROR(('MA Výkon'!G48*(Objednávka_GLOB!E$38+2*Objednávka_GLOB!E$58)/(Objednávka_GLOB!E$4+2*Objednávka_GLOB!E$5)),0)</f>
        <v>0</v>
      </c>
      <c r="H48" s="303">
        <f>IFERROR(('MA Výkon'!H48*(Objednávka_GLOB!F$38+2*Objednávka_GLOB!F$58)/(Objednávka_GLOB!F$4+2*Objednávka_GLOB!F$5)),0)</f>
        <v>0</v>
      </c>
      <c r="I48" s="303">
        <f>IFERROR(('MA Výkon'!I48*(Objednávka_GLOB!G$38+2*Objednávka_GLOB!G$58)/(Objednávka_GLOB!G$4+2*Objednávka_GLOB!G$5)),0)</f>
        <v>0</v>
      </c>
      <c r="J48" s="303">
        <f>IFERROR(('MA Výkon'!J48*(Objednávka_GLOB!H$38+2*Objednávka_GLOB!H$58)/(Objednávka_GLOB!H$4+2*Objednávka_GLOB!H$5)),0)</f>
        <v>0</v>
      </c>
      <c r="K48" s="303">
        <f>IFERROR(('MA Výkon'!K48*(Objednávka_GLOB!I$38+2*Objednávka_GLOB!I$58)/(Objednávka_GLOB!I$4+2*Objednávka_GLOB!I$5)),0)</f>
        <v>0</v>
      </c>
      <c r="L48" s="303">
        <f>IFERROR(('MA Výkon'!L48*(Objednávka_GLOB!J$38+2*Objednávka_GLOB!J$58)/(Objednávka_GLOB!J$4+2*Objednávka_GLOB!J$5)),0)</f>
        <v>0</v>
      </c>
      <c r="M48" s="303">
        <f>IFERROR(('MA Výkon'!M48*(Objednávka_GLOB!K$38+2*Objednávka_GLOB!K$58)/(Objednávka_GLOB!K$4+2*Objednávka_GLOB!K$5)),0)</f>
        <v>0</v>
      </c>
      <c r="N48" s="303">
        <f>IFERROR(('MA Výkon'!N48*(Objednávka_GLOB!L$38+2*Objednávka_GLOB!L$58)/(Objednávka_GLOB!L$4+2*Objednávka_GLOB!L$5)),0)</f>
        <v>0</v>
      </c>
      <c r="O48" s="303">
        <f>IFERROR(('MA Výkon'!O48*(Objednávka_GLOB!M$38+2*Objednávka_GLOB!M$58)/(Objednávka_GLOB!M$4+2*Objednávka_GLOB!M$5)),0)</f>
        <v>0</v>
      </c>
      <c r="P48" s="303">
        <f>IFERROR(('MA Výkon'!P48*(Objednávka_GLOB!N$38+2*Objednávka_GLOB!N$58)/(Objednávka_GLOB!N$4+2*Objednávka_GLOB!N$5)),0)</f>
        <v>0</v>
      </c>
      <c r="Q48" s="303">
        <f>IFERROR(('MA Výkon'!Q48*(Objednávka_GLOB!O$38+2*Objednávka_GLOB!O$58)/(Objednávka_GLOB!O$4+2*Objednávka_GLOB!O$5)),0)</f>
        <v>0</v>
      </c>
      <c r="R48" s="303">
        <f>IFERROR(('MA Výkon'!R48*(Objednávka_GLOB!P$38+2*Objednávka_GLOB!P$58)/(Objednávka_GLOB!P$4+2*Objednávka_GLOB!P$5)),0)</f>
        <v>0</v>
      </c>
      <c r="S48" s="303">
        <f>IFERROR(('MA Výkon'!S48*(Objednávka_GLOB!Q$38+2*Objednávka_GLOB!Q$58)/(Objednávka_GLOB!Q$4+2*Objednávka_GLOB!Q$5)),0)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303">
        <f>IFERROR(('MA Výkon'!E49*(Objednávka_GLOB!C$38+2*Objednávka_GLOB!C$58)/(Objednávka_GLOB!C$4+2*Objednávka_GLOB!C$5)),0)</f>
        <v>0</v>
      </c>
      <c r="F49" s="303">
        <f>IFERROR(('MA Výkon'!F49*(Objednávka_GLOB!D$38+2*Objednávka_GLOB!D$58)/(Objednávka_GLOB!D$4+2*Objednávka_GLOB!D$5)),0)</f>
        <v>0</v>
      </c>
      <c r="G49" s="303">
        <f>IFERROR(('MA Výkon'!G49*(Objednávka_GLOB!E$38+2*Objednávka_GLOB!E$58)/(Objednávka_GLOB!E$4+2*Objednávka_GLOB!E$5)),0)</f>
        <v>0</v>
      </c>
      <c r="H49" s="303">
        <f>IFERROR(('MA Výkon'!H49*(Objednávka_GLOB!F$38+2*Objednávka_GLOB!F$58)/(Objednávka_GLOB!F$4+2*Objednávka_GLOB!F$5)),0)</f>
        <v>0</v>
      </c>
      <c r="I49" s="303">
        <f>IFERROR(('MA Výkon'!I49*(Objednávka_GLOB!G$38+2*Objednávka_GLOB!G$58)/(Objednávka_GLOB!G$4+2*Objednávka_GLOB!G$5)),0)</f>
        <v>0</v>
      </c>
      <c r="J49" s="303">
        <f>IFERROR(('MA Výkon'!J49*(Objednávka_GLOB!H$38+2*Objednávka_GLOB!H$58)/(Objednávka_GLOB!H$4+2*Objednávka_GLOB!H$5)),0)</f>
        <v>0</v>
      </c>
      <c r="K49" s="303">
        <f>IFERROR(('MA Výkon'!K49*(Objednávka_GLOB!I$38+2*Objednávka_GLOB!I$58)/(Objednávka_GLOB!I$4+2*Objednávka_GLOB!I$5)),0)</f>
        <v>0</v>
      </c>
      <c r="L49" s="303">
        <f>IFERROR(('MA Výkon'!L49*(Objednávka_GLOB!J$38+2*Objednávka_GLOB!J$58)/(Objednávka_GLOB!J$4+2*Objednávka_GLOB!J$5)),0)</f>
        <v>0</v>
      </c>
      <c r="M49" s="303">
        <f>IFERROR(('MA Výkon'!M49*(Objednávka_GLOB!K$38+2*Objednávka_GLOB!K$58)/(Objednávka_GLOB!K$4+2*Objednávka_GLOB!K$5)),0)</f>
        <v>0</v>
      </c>
      <c r="N49" s="303">
        <f>IFERROR(('MA Výkon'!N49*(Objednávka_GLOB!L$38+2*Objednávka_GLOB!L$58)/(Objednávka_GLOB!L$4+2*Objednávka_GLOB!L$5)),0)</f>
        <v>0</v>
      </c>
      <c r="O49" s="303">
        <f>IFERROR(('MA Výkon'!O49*(Objednávka_GLOB!M$38+2*Objednávka_GLOB!M$58)/(Objednávka_GLOB!M$4+2*Objednávka_GLOB!M$5)),0)</f>
        <v>0</v>
      </c>
      <c r="P49" s="303">
        <f>IFERROR(('MA Výkon'!P49*(Objednávka_GLOB!N$38+2*Objednávka_GLOB!N$58)/(Objednávka_GLOB!N$4+2*Objednávka_GLOB!N$5)),0)</f>
        <v>0</v>
      </c>
      <c r="Q49" s="303">
        <f>IFERROR(('MA Výkon'!Q49*(Objednávka_GLOB!O$38+2*Objednávka_GLOB!O$58)/(Objednávka_GLOB!O$4+2*Objednávka_GLOB!O$5)),0)</f>
        <v>0</v>
      </c>
      <c r="R49" s="303">
        <f>IFERROR(('MA Výkon'!R49*(Objednávka_GLOB!P$38+2*Objednávka_GLOB!P$58)/(Objednávka_GLOB!P$4+2*Objednávka_GLOB!P$5)),0)</f>
        <v>0</v>
      </c>
      <c r="S49" s="303">
        <f>IFERROR(('MA Výkon'!S49*(Objednávka_GLOB!Q$38+2*Objednávka_GLOB!Q$58)/(Objednávka_GLOB!Q$4+2*Objednávka_GLOB!Q$5)),0)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303">
        <f>IFERROR(('MA Výkon'!E50*(Objednávka_GLOB!C$38+2*Objednávka_GLOB!C$58)/(Objednávka_GLOB!C$4+2*Objednávka_GLOB!C$5)),0)</f>
        <v>0</v>
      </c>
      <c r="F50" s="303">
        <f>IFERROR(('MA Výkon'!F50*(Objednávka_GLOB!D$38+2*Objednávka_GLOB!D$58)/(Objednávka_GLOB!D$4+2*Objednávka_GLOB!D$5)),0)</f>
        <v>0</v>
      </c>
      <c r="G50" s="303">
        <f>IFERROR(('MA Výkon'!G50*(Objednávka_GLOB!E$38+2*Objednávka_GLOB!E$58)/(Objednávka_GLOB!E$4+2*Objednávka_GLOB!E$5)),0)</f>
        <v>0</v>
      </c>
      <c r="H50" s="303">
        <f>IFERROR(('MA Výkon'!H50*(Objednávka_GLOB!F$38+2*Objednávka_GLOB!F$58)/(Objednávka_GLOB!F$4+2*Objednávka_GLOB!F$5)),0)</f>
        <v>0</v>
      </c>
      <c r="I50" s="303">
        <f>IFERROR(('MA Výkon'!I50*(Objednávka_GLOB!G$38+2*Objednávka_GLOB!G$58)/(Objednávka_GLOB!G$4+2*Objednávka_GLOB!G$5)),0)</f>
        <v>0</v>
      </c>
      <c r="J50" s="303">
        <f>IFERROR(('MA Výkon'!J50*(Objednávka_GLOB!H$38+2*Objednávka_GLOB!H$58)/(Objednávka_GLOB!H$4+2*Objednávka_GLOB!H$5)),0)</f>
        <v>0</v>
      </c>
      <c r="K50" s="303">
        <f>IFERROR(('MA Výkon'!K50*(Objednávka_GLOB!I$38+2*Objednávka_GLOB!I$58)/(Objednávka_GLOB!I$4+2*Objednávka_GLOB!I$5)),0)</f>
        <v>0</v>
      </c>
      <c r="L50" s="303">
        <f>IFERROR(('MA Výkon'!L50*(Objednávka_GLOB!J$38+2*Objednávka_GLOB!J$58)/(Objednávka_GLOB!J$4+2*Objednávka_GLOB!J$5)),0)</f>
        <v>0</v>
      </c>
      <c r="M50" s="303">
        <f>IFERROR(('MA Výkon'!M50*(Objednávka_GLOB!K$38+2*Objednávka_GLOB!K$58)/(Objednávka_GLOB!K$4+2*Objednávka_GLOB!K$5)),0)</f>
        <v>0</v>
      </c>
      <c r="N50" s="303">
        <f>IFERROR(('MA Výkon'!N50*(Objednávka_GLOB!L$38+2*Objednávka_GLOB!L$58)/(Objednávka_GLOB!L$4+2*Objednávka_GLOB!L$5)),0)</f>
        <v>0</v>
      </c>
      <c r="O50" s="303">
        <f>IFERROR(('MA Výkon'!O50*(Objednávka_GLOB!M$38+2*Objednávka_GLOB!M$58)/(Objednávka_GLOB!M$4+2*Objednávka_GLOB!M$5)),0)</f>
        <v>0</v>
      </c>
      <c r="P50" s="303">
        <f>IFERROR(('MA Výkon'!P50*(Objednávka_GLOB!N$38+2*Objednávka_GLOB!N$58)/(Objednávka_GLOB!N$4+2*Objednávka_GLOB!N$5)),0)</f>
        <v>0</v>
      </c>
      <c r="Q50" s="303">
        <f>IFERROR(('MA Výkon'!Q50*(Objednávka_GLOB!O$38+2*Objednávka_GLOB!O$58)/(Objednávka_GLOB!O$4+2*Objednávka_GLOB!O$5)),0)</f>
        <v>0</v>
      </c>
      <c r="R50" s="303">
        <f>IFERROR(('MA Výkon'!R50*(Objednávka_GLOB!P$38+2*Objednávka_GLOB!P$58)/(Objednávka_GLOB!P$4+2*Objednávka_GLOB!P$5)),0)</f>
        <v>0</v>
      </c>
      <c r="S50" s="303">
        <f>IFERROR(('MA Výkon'!S50*(Objednávka_GLOB!Q$38+2*Objednávka_GLOB!Q$58)/(Objednávka_GLOB!Q$4+2*Objednávka_GLOB!Q$5)),0)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303">
        <f>IFERROR(('MA Výkon'!E51*(Objednávka_GLOB!C$38+2*Objednávka_GLOB!C$58)/(Objednávka_GLOB!C$4+2*Objednávka_GLOB!C$5)),0)</f>
        <v>0</v>
      </c>
      <c r="F51" s="303">
        <f>IFERROR(('MA Výkon'!F51*(Objednávka_GLOB!D$38+2*Objednávka_GLOB!D$58)/(Objednávka_GLOB!D$4+2*Objednávka_GLOB!D$5)),0)</f>
        <v>0</v>
      </c>
      <c r="G51" s="303">
        <f>IFERROR(('MA Výkon'!G51*(Objednávka_GLOB!E$38+2*Objednávka_GLOB!E$58)/(Objednávka_GLOB!E$4+2*Objednávka_GLOB!E$5)),0)</f>
        <v>0</v>
      </c>
      <c r="H51" s="303">
        <f>IFERROR(('MA Výkon'!H51*(Objednávka_GLOB!F$38+2*Objednávka_GLOB!F$58)/(Objednávka_GLOB!F$4+2*Objednávka_GLOB!F$5)),0)</f>
        <v>0</v>
      </c>
      <c r="I51" s="303">
        <f>IFERROR(('MA Výkon'!I51*(Objednávka_GLOB!G$38+2*Objednávka_GLOB!G$58)/(Objednávka_GLOB!G$4+2*Objednávka_GLOB!G$5)),0)</f>
        <v>0</v>
      </c>
      <c r="J51" s="303">
        <f>IFERROR(('MA Výkon'!J51*(Objednávka_GLOB!H$38+2*Objednávka_GLOB!H$58)/(Objednávka_GLOB!H$4+2*Objednávka_GLOB!H$5)),0)</f>
        <v>0</v>
      </c>
      <c r="K51" s="303">
        <f>IFERROR(('MA Výkon'!K51*(Objednávka_GLOB!I$38+2*Objednávka_GLOB!I$58)/(Objednávka_GLOB!I$4+2*Objednávka_GLOB!I$5)),0)</f>
        <v>0</v>
      </c>
      <c r="L51" s="303">
        <f>IFERROR(('MA Výkon'!L51*(Objednávka_GLOB!J$38+2*Objednávka_GLOB!J$58)/(Objednávka_GLOB!J$4+2*Objednávka_GLOB!J$5)),0)</f>
        <v>0</v>
      </c>
      <c r="M51" s="303">
        <f>IFERROR(('MA Výkon'!M51*(Objednávka_GLOB!K$38+2*Objednávka_GLOB!K$58)/(Objednávka_GLOB!K$4+2*Objednávka_GLOB!K$5)),0)</f>
        <v>0</v>
      </c>
      <c r="N51" s="303">
        <f>IFERROR(('MA Výkon'!N51*(Objednávka_GLOB!L$38+2*Objednávka_GLOB!L$58)/(Objednávka_GLOB!L$4+2*Objednávka_GLOB!L$5)),0)</f>
        <v>0</v>
      </c>
      <c r="O51" s="303">
        <f>IFERROR(('MA Výkon'!O51*(Objednávka_GLOB!M$38+2*Objednávka_GLOB!M$58)/(Objednávka_GLOB!M$4+2*Objednávka_GLOB!M$5)),0)</f>
        <v>0</v>
      </c>
      <c r="P51" s="303">
        <f>IFERROR(('MA Výkon'!P51*(Objednávka_GLOB!N$38+2*Objednávka_GLOB!N$58)/(Objednávka_GLOB!N$4+2*Objednávka_GLOB!N$5)),0)</f>
        <v>0</v>
      </c>
      <c r="Q51" s="303">
        <f>IFERROR(('MA Výkon'!Q51*(Objednávka_GLOB!O$38+2*Objednávka_GLOB!O$58)/(Objednávka_GLOB!O$4+2*Objednávka_GLOB!O$5)),0)</f>
        <v>0</v>
      </c>
      <c r="R51" s="303">
        <f>IFERROR(('MA Výkon'!R51*(Objednávka_GLOB!P$38+2*Objednávka_GLOB!P$58)/(Objednávka_GLOB!P$4+2*Objednávka_GLOB!P$5)),0)</f>
        <v>0</v>
      </c>
      <c r="S51" s="303">
        <f>IFERROR(('MA Výkon'!S51*(Objednávka_GLOB!Q$38+2*Objednávka_GLOB!Q$58)/(Objednávka_GLOB!Q$4+2*Objednávka_GLOB!Q$5)),0)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18"/>
      <c r="E52" s="90">
        <f>IFERROR(('MA Výkon'!E52*(Objednávka_GLOB!C$38+2*Objednávka_GLOB!C$58)/(Objednávka_GLOB!C$4+2*Objednávka_GLOB!C$5)),0)</f>
        <v>0</v>
      </c>
      <c r="F52" s="90">
        <f>IFERROR(('MA Výkon'!F52*(Objednávka_GLOB!D$38+2*Objednávka_GLOB!D$58)/(Objednávka_GLOB!D$4+2*Objednávka_GLOB!D$5)),0)</f>
        <v>0</v>
      </c>
      <c r="G52" s="90">
        <f>IFERROR(('MA Výkon'!G52*(Objednávka_GLOB!E$38+2*Objednávka_GLOB!E$58)/(Objednávka_GLOB!E$4+2*Objednávka_GLOB!E$5)),0)</f>
        <v>0</v>
      </c>
      <c r="H52" s="90">
        <f>IFERROR(('MA Výkon'!H52*(Objednávka_GLOB!F$38+2*Objednávka_GLOB!F$58)/(Objednávka_GLOB!F$4+2*Objednávka_GLOB!F$5)),0)</f>
        <v>0</v>
      </c>
      <c r="I52" s="90">
        <f>IFERROR(('MA Výkon'!I52*(Objednávka_GLOB!G$38+2*Objednávka_GLOB!G$58)/(Objednávka_GLOB!G$4+2*Objednávka_GLOB!G$5)),0)</f>
        <v>0</v>
      </c>
      <c r="J52" s="90">
        <f>IFERROR(('MA Výkon'!J52*(Objednávka_GLOB!H$38+2*Objednávka_GLOB!H$58)/(Objednávka_GLOB!H$4+2*Objednávka_GLOB!H$5)),0)</f>
        <v>0</v>
      </c>
      <c r="K52" s="90">
        <f>IFERROR(('MA Výkon'!K52*(Objednávka_GLOB!I$38+2*Objednávka_GLOB!I$58)/(Objednávka_GLOB!I$4+2*Objednávka_GLOB!I$5)),0)</f>
        <v>0</v>
      </c>
      <c r="L52" s="90">
        <f>IFERROR(('MA Výkon'!L52*(Objednávka_GLOB!J$38+2*Objednávka_GLOB!J$58)/(Objednávka_GLOB!J$4+2*Objednávka_GLOB!J$5)),0)</f>
        <v>0</v>
      </c>
      <c r="M52" s="90">
        <f>IFERROR(('MA Výkon'!M52*(Objednávka_GLOB!K$38+2*Objednávka_GLOB!K$58)/(Objednávka_GLOB!K$4+2*Objednávka_GLOB!K$5)),0)</f>
        <v>0</v>
      </c>
      <c r="N52" s="90">
        <f>IFERROR(('MA Výkon'!N52*(Objednávka_GLOB!L$38+2*Objednávka_GLOB!L$58)/(Objednávka_GLOB!L$4+2*Objednávka_GLOB!L$5)),0)</f>
        <v>0</v>
      </c>
      <c r="O52" s="90">
        <f>IFERROR(('MA Výkon'!O52*(Objednávka_GLOB!M$38+2*Objednávka_GLOB!M$58)/(Objednávka_GLOB!M$4+2*Objednávka_GLOB!M$5)),0)</f>
        <v>0</v>
      </c>
      <c r="P52" s="90">
        <f>IFERROR(('MA Výkon'!P52*(Objednávka_GLOB!N$38+2*Objednávka_GLOB!N$58)/(Objednávka_GLOB!N$4+2*Objednávka_GLOB!N$5)),0)</f>
        <v>0</v>
      </c>
      <c r="Q52" s="90">
        <f>IFERROR(('MA Výkon'!Q52*(Objednávka_GLOB!O$38+2*Objednávka_GLOB!O$58)/(Objednávka_GLOB!O$4+2*Objednávka_GLOB!O$5)),0)</f>
        <v>0</v>
      </c>
      <c r="R52" s="90">
        <f>IFERROR(('MA Výkon'!R52*(Objednávka_GLOB!P$38+2*Objednávka_GLOB!P$58)/(Objednávka_GLOB!P$4+2*Objednávka_GLOB!P$5)),0)</f>
        <v>0</v>
      </c>
      <c r="S52" s="90">
        <f>IFERROR(('MA Výkon'!S52*(Objednávka_GLOB!Q$38+2*Objednávka_GLOB!Q$58)/(Objednávka_GLOB!Q$4+2*Objednávka_GLOB!Q$5)),0)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18"/>
      <c r="E53" s="301">
        <f>'MA Výkon'!E53</f>
        <v>0</v>
      </c>
      <c r="F53" s="301">
        <f>'MA Výkon'!F53</f>
        <v>0</v>
      </c>
      <c r="G53" s="301">
        <f>'MA Výkon'!G53</f>
        <v>0</v>
      </c>
      <c r="H53" s="301">
        <f>'MA Výkon'!H53</f>
        <v>0</v>
      </c>
      <c r="I53" s="301">
        <f>'MA Výkon'!I53</f>
        <v>0</v>
      </c>
      <c r="J53" s="301">
        <f>'MA Výkon'!J53</f>
        <v>0</v>
      </c>
      <c r="K53" s="301">
        <f>'MA Výkon'!K53</f>
        <v>0</v>
      </c>
      <c r="L53" s="301">
        <f>'MA Výkon'!L53</f>
        <v>0</v>
      </c>
      <c r="M53" s="301">
        <f>'MA Výkon'!M53</f>
        <v>0</v>
      </c>
      <c r="N53" s="301">
        <f>'MA Výkon'!N53</f>
        <v>0</v>
      </c>
      <c r="O53" s="301">
        <f>'MA Výkon'!O53</f>
        <v>0</v>
      </c>
      <c r="P53" s="301">
        <f>'MA Výkon'!P53</f>
        <v>0</v>
      </c>
      <c r="Q53" s="301">
        <f>'MA Výkon'!Q53</f>
        <v>0</v>
      </c>
      <c r="R53" s="301">
        <f>'MA Výkon'!R53</f>
        <v>0</v>
      </c>
      <c r="S53" s="301">
        <f>'MA Výkon'!S53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18"/>
      <c r="E54" s="301">
        <f>'MA Výkon'!E54</f>
        <v>0</v>
      </c>
      <c r="F54" s="301">
        <f>'MA Výkon'!F54</f>
        <v>0</v>
      </c>
      <c r="G54" s="301">
        <f>'MA Výkon'!G54</f>
        <v>0</v>
      </c>
      <c r="H54" s="301">
        <f>'MA Výkon'!H54</f>
        <v>0</v>
      </c>
      <c r="I54" s="301">
        <f>'MA Výkon'!I54</f>
        <v>0</v>
      </c>
      <c r="J54" s="301">
        <f>'MA Výkon'!J54</f>
        <v>0</v>
      </c>
      <c r="K54" s="301">
        <f>'MA Výkon'!K54</f>
        <v>0</v>
      </c>
      <c r="L54" s="301">
        <f>'MA Výkon'!L54</f>
        <v>0</v>
      </c>
      <c r="M54" s="301">
        <f>'MA Výkon'!M54</f>
        <v>0</v>
      </c>
      <c r="N54" s="301">
        <f>'MA Výkon'!N54</f>
        <v>0</v>
      </c>
      <c r="O54" s="301">
        <f>'MA Výkon'!O54</f>
        <v>0</v>
      </c>
      <c r="P54" s="301">
        <f>'MA Výkon'!P54</f>
        <v>0</v>
      </c>
      <c r="Q54" s="301">
        <f>'MA Výkon'!Q54</f>
        <v>0</v>
      </c>
      <c r="R54" s="301">
        <f>'MA Výkon'!R54</f>
        <v>0</v>
      </c>
      <c r="S54" s="301">
        <f>'MA Výkon'!S54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18" t="str">
        <f>'Model výchozí (MV)'!D55</f>
        <v>Finanční náklady</v>
      </c>
      <c r="E55" s="90">
        <f>IFERROR(('MA Výkon'!E55*(Objednávka_GLOB!C$38+2*Objednávka_GLOB!C$58)/(Objednávka_GLOB!C$4+2*Objednávka_GLOB!C$5)),0)</f>
        <v>0</v>
      </c>
      <c r="F55" s="90">
        <f>IFERROR(('MA Výkon'!F55*(Objednávka_GLOB!D$38+2*Objednávka_GLOB!D$58)/(Objednávka_GLOB!D$4+2*Objednávka_GLOB!D$5)),0)</f>
        <v>0</v>
      </c>
      <c r="G55" s="90">
        <f>IFERROR(('MA Výkon'!G55*(Objednávka_GLOB!E$38+2*Objednávka_GLOB!E$58)/(Objednávka_GLOB!E$4+2*Objednávka_GLOB!E$5)),0)</f>
        <v>0</v>
      </c>
      <c r="H55" s="90">
        <f>IFERROR(('MA Výkon'!H55*(Objednávka_GLOB!F$38+2*Objednávka_GLOB!F$58)/(Objednávka_GLOB!F$4+2*Objednávka_GLOB!F$5)),0)</f>
        <v>0</v>
      </c>
      <c r="I55" s="90">
        <f>IFERROR(('MA Výkon'!I55*(Objednávka_GLOB!G$38+2*Objednávka_GLOB!G$58)/(Objednávka_GLOB!G$4+2*Objednávka_GLOB!G$5)),0)</f>
        <v>0</v>
      </c>
      <c r="J55" s="90">
        <f>IFERROR(('MA Výkon'!J55*(Objednávka_GLOB!H$38+2*Objednávka_GLOB!H$58)/(Objednávka_GLOB!H$4+2*Objednávka_GLOB!H$5)),0)</f>
        <v>0</v>
      </c>
      <c r="K55" s="90">
        <f>IFERROR(('MA Výkon'!K55*(Objednávka_GLOB!I$38+2*Objednávka_GLOB!I$58)/(Objednávka_GLOB!I$4+2*Objednávka_GLOB!I$5)),0)</f>
        <v>0</v>
      </c>
      <c r="L55" s="90">
        <f>IFERROR(('MA Výkon'!L55*(Objednávka_GLOB!J$38+2*Objednávka_GLOB!J$58)/(Objednávka_GLOB!J$4+2*Objednávka_GLOB!J$5)),0)</f>
        <v>0</v>
      </c>
      <c r="M55" s="90">
        <f>IFERROR(('MA Výkon'!M55*(Objednávka_GLOB!K$38+2*Objednávka_GLOB!K$58)/(Objednávka_GLOB!K$4+2*Objednávka_GLOB!K$5)),0)</f>
        <v>0</v>
      </c>
      <c r="N55" s="90">
        <f>IFERROR(('MA Výkon'!N55*(Objednávka_GLOB!L$38+2*Objednávka_GLOB!L$58)/(Objednávka_GLOB!L$4+2*Objednávka_GLOB!L$5)),0)</f>
        <v>0</v>
      </c>
      <c r="O55" s="90">
        <f>IFERROR(('MA Výkon'!O55*(Objednávka_GLOB!M$38+2*Objednávka_GLOB!M$58)/(Objednávka_GLOB!M$4+2*Objednávka_GLOB!M$5)),0)</f>
        <v>0</v>
      </c>
      <c r="P55" s="90">
        <f>IFERROR(('MA Výkon'!P55*(Objednávka_GLOB!N$38+2*Objednávka_GLOB!N$58)/(Objednávka_GLOB!N$4+2*Objednávka_GLOB!N$5)),0)</f>
        <v>0</v>
      </c>
      <c r="Q55" s="90">
        <f>IFERROR(('MA Výkon'!Q55*(Objednávka_GLOB!O$38+2*Objednávka_GLOB!O$58)/(Objednávka_GLOB!O$4+2*Objednávka_GLOB!O$5)),0)</f>
        <v>0</v>
      </c>
      <c r="R55" s="90">
        <f>IFERROR(('MA Výkon'!R55*(Objednávka_GLOB!P$38+2*Objednávka_GLOB!P$58)/(Objednávka_GLOB!P$4+2*Objednávka_GLOB!P$5)),0)</f>
        <v>0</v>
      </c>
      <c r="S55" s="90">
        <f>IFERROR(('MA Výkon'!S55*(Objednávka_GLOB!Q$38+2*Objednávka_GLOB!Q$58)/(Objednávka_GLOB!Q$4+2*Objednávka_GLOB!Q$5)),0)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18" t="str">
        <f>'Model výchozí (MV)'!D56</f>
        <v>Ostatní</v>
      </c>
      <c r="E56" s="90">
        <f>IFERROR(('MA Výkon'!E56*(Objednávka_GLOB!C$38+2*Objednávka_GLOB!C$58)/(Objednávka_GLOB!C$4+2*Objednávka_GLOB!C$5)),0)</f>
        <v>0</v>
      </c>
      <c r="F56" s="90">
        <f>IFERROR(('MA Výkon'!F56*(Objednávka_GLOB!D$38+2*Objednávka_GLOB!D$58)/(Objednávka_GLOB!D$4+2*Objednávka_GLOB!D$5)),0)</f>
        <v>0</v>
      </c>
      <c r="G56" s="90">
        <f>IFERROR(('MA Výkon'!G56*(Objednávka_GLOB!E$38+2*Objednávka_GLOB!E$58)/(Objednávka_GLOB!E$4+2*Objednávka_GLOB!E$5)),0)</f>
        <v>0</v>
      </c>
      <c r="H56" s="90">
        <f>IFERROR(('MA Výkon'!H56*(Objednávka_GLOB!F$38+2*Objednávka_GLOB!F$58)/(Objednávka_GLOB!F$4+2*Objednávka_GLOB!F$5)),0)</f>
        <v>0</v>
      </c>
      <c r="I56" s="90">
        <f>IFERROR(('MA Výkon'!I56*(Objednávka_GLOB!G$38+2*Objednávka_GLOB!G$58)/(Objednávka_GLOB!G$4+2*Objednávka_GLOB!G$5)),0)</f>
        <v>0</v>
      </c>
      <c r="J56" s="90">
        <f>IFERROR(('MA Výkon'!J56*(Objednávka_GLOB!H$38+2*Objednávka_GLOB!H$58)/(Objednávka_GLOB!H$4+2*Objednávka_GLOB!H$5)),0)</f>
        <v>0</v>
      </c>
      <c r="K56" s="90">
        <f>IFERROR(('MA Výkon'!K56*(Objednávka_GLOB!I$38+2*Objednávka_GLOB!I$58)/(Objednávka_GLOB!I$4+2*Objednávka_GLOB!I$5)),0)</f>
        <v>0</v>
      </c>
      <c r="L56" s="90">
        <f>IFERROR(('MA Výkon'!L56*(Objednávka_GLOB!J$38+2*Objednávka_GLOB!J$58)/(Objednávka_GLOB!J$4+2*Objednávka_GLOB!J$5)),0)</f>
        <v>0</v>
      </c>
      <c r="M56" s="90">
        <f>IFERROR(('MA Výkon'!M56*(Objednávka_GLOB!K$38+2*Objednávka_GLOB!K$58)/(Objednávka_GLOB!K$4+2*Objednávka_GLOB!K$5)),0)</f>
        <v>0</v>
      </c>
      <c r="N56" s="90">
        <f>IFERROR(('MA Výkon'!N56*(Objednávka_GLOB!L$38+2*Objednávka_GLOB!L$58)/(Objednávka_GLOB!L$4+2*Objednávka_GLOB!L$5)),0)</f>
        <v>0</v>
      </c>
      <c r="O56" s="90">
        <f>IFERROR(('MA Výkon'!O56*(Objednávka_GLOB!M$38+2*Objednávka_GLOB!M$58)/(Objednávka_GLOB!M$4+2*Objednávka_GLOB!M$5)),0)</f>
        <v>0</v>
      </c>
      <c r="P56" s="90">
        <f>IFERROR(('MA Výkon'!P56*(Objednávka_GLOB!N$38+2*Objednávka_GLOB!N$58)/(Objednávka_GLOB!N$4+2*Objednávka_GLOB!N$5)),0)</f>
        <v>0</v>
      </c>
      <c r="Q56" s="90">
        <f>IFERROR(('MA Výkon'!Q56*(Objednávka_GLOB!O$38+2*Objednávka_GLOB!O$58)/(Objednávka_GLOB!O$4+2*Objednávka_GLOB!O$5)),0)</f>
        <v>0</v>
      </c>
      <c r="R56" s="90">
        <f>IFERROR(('MA Výkon'!R56*(Objednávka_GLOB!P$38+2*Objednávka_GLOB!P$58)/(Objednávka_GLOB!P$4+2*Objednávka_GLOB!P$5)),0)</f>
        <v>0</v>
      </c>
      <c r="S56" s="90">
        <f>IFERROR(('MA Výkon'!S56*(Objednávka_GLOB!Q$38+2*Objednávka_GLOB!Q$58)/(Objednávka_GLOB!Q$4+2*Objednávka_GLOB!Q$5)),0)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18"/>
      <c r="E57" s="90">
        <f>IFERROR(('MA Výkon'!E57*(Objednávka_GLOB!C$38+2*Objednávka_GLOB!C$58)/(Objednávka_GLOB!C$4+2*Objednávka_GLOB!C$5)),0)</f>
        <v>0</v>
      </c>
      <c r="F57" s="90">
        <f>IFERROR(('MA Výkon'!F57*(Objednávka_GLOB!D$38+2*Objednávka_GLOB!D$58)/(Objednávka_GLOB!D$4+2*Objednávka_GLOB!D$5)),0)</f>
        <v>0</v>
      </c>
      <c r="G57" s="90">
        <f>IFERROR(('MA Výkon'!G57*(Objednávka_GLOB!E$38+2*Objednávka_GLOB!E$58)/(Objednávka_GLOB!E$4+2*Objednávka_GLOB!E$5)),0)</f>
        <v>0</v>
      </c>
      <c r="H57" s="90">
        <f>IFERROR(('MA Výkon'!H57*(Objednávka_GLOB!F$38+2*Objednávka_GLOB!F$58)/(Objednávka_GLOB!F$4+2*Objednávka_GLOB!F$5)),0)</f>
        <v>0</v>
      </c>
      <c r="I57" s="90">
        <f>IFERROR(('MA Výkon'!I57*(Objednávka_GLOB!G$38+2*Objednávka_GLOB!G$58)/(Objednávka_GLOB!G$4+2*Objednávka_GLOB!G$5)),0)</f>
        <v>0</v>
      </c>
      <c r="J57" s="90">
        <f>IFERROR(('MA Výkon'!J57*(Objednávka_GLOB!H$38+2*Objednávka_GLOB!H$58)/(Objednávka_GLOB!H$4+2*Objednávka_GLOB!H$5)),0)</f>
        <v>0</v>
      </c>
      <c r="K57" s="90">
        <f>IFERROR(('MA Výkon'!K57*(Objednávka_GLOB!I$38+2*Objednávka_GLOB!I$58)/(Objednávka_GLOB!I$4+2*Objednávka_GLOB!I$5)),0)</f>
        <v>0</v>
      </c>
      <c r="L57" s="90">
        <f>IFERROR(('MA Výkon'!L57*(Objednávka_GLOB!J$38+2*Objednávka_GLOB!J$58)/(Objednávka_GLOB!J$4+2*Objednávka_GLOB!J$5)),0)</f>
        <v>0</v>
      </c>
      <c r="M57" s="90">
        <f>IFERROR(('MA Výkon'!M57*(Objednávka_GLOB!K$38+2*Objednávka_GLOB!K$58)/(Objednávka_GLOB!K$4+2*Objednávka_GLOB!K$5)),0)</f>
        <v>0</v>
      </c>
      <c r="N57" s="90">
        <f>IFERROR(('MA Výkon'!N57*(Objednávka_GLOB!L$38+2*Objednávka_GLOB!L$58)/(Objednávka_GLOB!L$4+2*Objednávka_GLOB!L$5)),0)</f>
        <v>0</v>
      </c>
      <c r="O57" s="90">
        <f>IFERROR(('MA Výkon'!O57*(Objednávka_GLOB!M$38+2*Objednávka_GLOB!M$58)/(Objednávka_GLOB!M$4+2*Objednávka_GLOB!M$5)),0)</f>
        <v>0</v>
      </c>
      <c r="P57" s="90">
        <f>IFERROR(('MA Výkon'!P57*(Objednávka_GLOB!N$38+2*Objednávka_GLOB!N$58)/(Objednávka_GLOB!N$4+2*Objednávka_GLOB!N$5)),0)</f>
        <v>0</v>
      </c>
      <c r="Q57" s="90">
        <f>IFERROR(('MA Výkon'!Q57*(Objednávka_GLOB!O$38+2*Objednávka_GLOB!O$58)/(Objednávka_GLOB!O$4+2*Objednávka_GLOB!O$5)),0)</f>
        <v>0</v>
      </c>
      <c r="R57" s="90">
        <f>IFERROR(('MA Výkon'!R57*(Objednávka_GLOB!P$38+2*Objednávka_GLOB!P$58)/(Objednávka_GLOB!P$4+2*Objednávka_GLOB!P$5)),0)</f>
        <v>0</v>
      </c>
      <c r="S57" s="90">
        <f>IFERROR(('MA Výkon'!S57*(Objednávka_GLOB!Q$38+2*Objednávka_GLOB!Q$58)/(Objednávka_GLOB!Q$4+2*Objednávka_GLOB!Q$5)),0)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18"/>
      <c r="E58" s="90">
        <f>IFERROR(('MA Výkon'!E58*(Objednávka_GLOB!C$38+2*Objednávka_GLOB!C$58)/(Objednávka_GLOB!C$4+2*Objednávka_GLOB!C$5)),0)</f>
        <v>0</v>
      </c>
      <c r="F58" s="90">
        <f>IFERROR(('MA Výkon'!F58*(Objednávka_GLOB!D$38+2*Objednávka_GLOB!D$58)/(Objednávka_GLOB!D$4+2*Objednávka_GLOB!D$5)),0)</f>
        <v>0</v>
      </c>
      <c r="G58" s="90">
        <f>IFERROR(('MA Výkon'!G58*(Objednávka_GLOB!E$38+2*Objednávka_GLOB!E$58)/(Objednávka_GLOB!E$4+2*Objednávka_GLOB!E$5)),0)</f>
        <v>0</v>
      </c>
      <c r="H58" s="90">
        <f>IFERROR(('MA Výkon'!H58*(Objednávka_GLOB!F$38+2*Objednávka_GLOB!F$58)/(Objednávka_GLOB!F$4+2*Objednávka_GLOB!F$5)),0)</f>
        <v>0</v>
      </c>
      <c r="I58" s="90">
        <f>IFERROR(('MA Výkon'!I58*(Objednávka_GLOB!G$38+2*Objednávka_GLOB!G$58)/(Objednávka_GLOB!G$4+2*Objednávka_GLOB!G$5)),0)</f>
        <v>0</v>
      </c>
      <c r="J58" s="90">
        <f>IFERROR(('MA Výkon'!J58*(Objednávka_GLOB!H$38+2*Objednávka_GLOB!H$58)/(Objednávka_GLOB!H$4+2*Objednávka_GLOB!H$5)),0)</f>
        <v>0</v>
      </c>
      <c r="K58" s="90">
        <f>IFERROR(('MA Výkon'!K58*(Objednávka_GLOB!I$38+2*Objednávka_GLOB!I$58)/(Objednávka_GLOB!I$4+2*Objednávka_GLOB!I$5)),0)</f>
        <v>0</v>
      </c>
      <c r="L58" s="90">
        <f>IFERROR(('MA Výkon'!L58*(Objednávka_GLOB!J$38+2*Objednávka_GLOB!J$58)/(Objednávka_GLOB!J$4+2*Objednávka_GLOB!J$5)),0)</f>
        <v>0</v>
      </c>
      <c r="M58" s="90">
        <f>IFERROR(('MA Výkon'!M58*(Objednávka_GLOB!K$38+2*Objednávka_GLOB!K$58)/(Objednávka_GLOB!K$4+2*Objednávka_GLOB!K$5)),0)</f>
        <v>0</v>
      </c>
      <c r="N58" s="90">
        <f>IFERROR(('MA Výkon'!N58*(Objednávka_GLOB!L$38+2*Objednávka_GLOB!L$58)/(Objednávka_GLOB!L$4+2*Objednávka_GLOB!L$5)),0)</f>
        <v>0</v>
      </c>
      <c r="O58" s="90">
        <f>IFERROR(('MA Výkon'!O58*(Objednávka_GLOB!M$38+2*Objednávka_GLOB!M$58)/(Objednávka_GLOB!M$4+2*Objednávka_GLOB!M$5)),0)</f>
        <v>0</v>
      </c>
      <c r="P58" s="90">
        <f>IFERROR(('MA Výkon'!P58*(Objednávka_GLOB!N$38+2*Objednávka_GLOB!N$58)/(Objednávka_GLOB!N$4+2*Objednávka_GLOB!N$5)),0)</f>
        <v>0</v>
      </c>
      <c r="Q58" s="90">
        <f>IFERROR(('MA Výkon'!Q58*(Objednávka_GLOB!O$38+2*Objednávka_GLOB!O$58)/(Objednávka_GLOB!O$4+2*Objednávka_GLOB!O$5)),0)</f>
        <v>0</v>
      </c>
      <c r="R58" s="90">
        <f>IFERROR(('MA Výkon'!R58*(Objednávka_GLOB!P$38+2*Objednávka_GLOB!P$58)/(Objednávka_GLOB!P$4+2*Objednávka_GLOB!P$5)),0)</f>
        <v>0</v>
      </c>
      <c r="S58" s="90">
        <f>IFERROR(('MA Výkon'!S58*(Objednávka_GLOB!Q$38+2*Objednávka_GLOB!Q$58)/(Objednávka_GLOB!Q$4+2*Objednávka_GLOB!Q$5)),0)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18"/>
      <c r="E59" s="90">
        <f>IFERROR(('MA Výkon'!E59*(Objednávka_GLOB!C$38+2*Objednávka_GLOB!C$58)/(Objednávka_GLOB!C$4+2*Objednávka_GLOB!C$5)),0)</f>
        <v>0</v>
      </c>
      <c r="F59" s="90">
        <f>IFERROR(('MA Výkon'!F59*(Objednávka_GLOB!D$38+2*Objednávka_GLOB!D$58)/(Objednávka_GLOB!D$4+2*Objednávka_GLOB!D$5)),0)</f>
        <v>0</v>
      </c>
      <c r="G59" s="90">
        <f>IFERROR(('MA Výkon'!G59*(Objednávka_GLOB!E$38+2*Objednávka_GLOB!E$58)/(Objednávka_GLOB!E$4+2*Objednávka_GLOB!E$5)),0)</f>
        <v>0</v>
      </c>
      <c r="H59" s="90">
        <f>IFERROR(('MA Výkon'!H59*(Objednávka_GLOB!F$38+2*Objednávka_GLOB!F$58)/(Objednávka_GLOB!F$4+2*Objednávka_GLOB!F$5)),0)</f>
        <v>0</v>
      </c>
      <c r="I59" s="90">
        <f>IFERROR(('MA Výkon'!I59*(Objednávka_GLOB!G$38+2*Objednávka_GLOB!G$58)/(Objednávka_GLOB!G$4+2*Objednávka_GLOB!G$5)),0)</f>
        <v>0</v>
      </c>
      <c r="J59" s="90">
        <f>IFERROR(('MA Výkon'!J59*(Objednávka_GLOB!H$38+2*Objednávka_GLOB!H$58)/(Objednávka_GLOB!H$4+2*Objednávka_GLOB!H$5)),0)</f>
        <v>0</v>
      </c>
      <c r="K59" s="90">
        <f>IFERROR(('MA Výkon'!K59*(Objednávka_GLOB!I$38+2*Objednávka_GLOB!I$58)/(Objednávka_GLOB!I$4+2*Objednávka_GLOB!I$5)),0)</f>
        <v>0</v>
      </c>
      <c r="L59" s="90">
        <f>IFERROR(('MA Výkon'!L59*(Objednávka_GLOB!J$38+2*Objednávka_GLOB!J$58)/(Objednávka_GLOB!J$4+2*Objednávka_GLOB!J$5)),0)</f>
        <v>0</v>
      </c>
      <c r="M59" s="90">
        <f>IFERROR(('MA Výkon'!M59*(Objednávka_GLOB!K$38+2*Objednávka_GLOB!K$58)/(Objednávka_GLOB!K$4+2*Objednávka_GLOB!K$5)),0)</f>
        <v>0</v>
      </c>
      <c r="N59" s="90">
        <f>IFERROR(('MA Výkon'!N59*(Objednávka_GLOB!L$38+2*Objednávka_GLOB!L$58)/(Objednávka_GLOB!L$4+2*Objednávka_GLOB!L$5)),0)</f>
        <v>0</v>
      </c>
      <c r="O59" s="90">
        <f>IFERROR(('MA Výkon'!O59*(Objednávka_GLOB!M$38+2*Objednávka_GLOB!M$58)/(Objednávka_GLOB!M$4+2*Objednávka_GLOB!M$5)),0)</f>
        <v>0</v>
      </c>
      <c r="P59" s="90">
        <f>IFERROR(('MA Výkon'!P59*(Objednávka_GLOB!N$38+2*Objednávka_GLOB!N$58)/(Objednávka_GLOB!N$4+2*Objednávka_GLOB!N$5)),0)</f>
        <v>0</v>
      </c>
      <c r="Q59" s="90">
        <f>IFERROR(('MA Výkon'!Q59*(Objednávka_GLOB!O$38+2*Objednávka_GLOB!O$58)/(Objednávka_GLOB!O$4+2*Objednávka_GLOB!O$5)),0)</f>
        <v>0</v>
      </c>
      <c r="R59" s="90">
        <f>IFERROR(('MA Výkon'!R59*(Objednávka_GLOB!P$38+2*Objednávka_GLOB!P$58)/(Objednávka_GLOB!P$4+2*Objednávka_GLOB!P$5)),0)</f>
        <v>0</v>
      </c>
      <c r="S59" s="90">
        <f>IFERROR(('MA Výkon'!S59*(Objednávka_GLOB!Q$38+2*Objednávka_GLOB!Q$58)/(Objednávka_GLOB!Q$4+2*Objednávka_GLOB!Q$5)),0)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112"/>
      <c r="E60" s="90">
        <f>IFERROR(('MA Výkon'!E60*(Objednávka_GLOB!C$38+2*Objednávka_GLOB!C$58)/(Objednávka_GLOB!C$4+2*Objednávka_GLOB!C$5)),0)</f>
        <v>0</v>
      </c>
      <c r="F60" s="90">
        <f>IFERROR(('MA Výkon'!F60*(Objednávka_GLOB!D$38+2*Objednávka_GLOB!D$58)/(Objednávka_GLOB!D$4+2*Objednávka_GLOB!D$5)),0)</f>
        <v>0</v>
      </c>
      <c r="G60" s="90">
        <f>IFERROR(('MA Výkon'!G60*(Objednávka_GLOB!E$38+2*Objednávka_GLOB!E$58)/(Objednávka_GLOB!E$4+2*Objednávka_GLOB!E$5)),0)</f>
        <v>0</v>
      </c>
      <c r="H60" s="90">
        <f>IFERROR(('MA Výkon'!H60*(Objednávka_GLOB!F$38+2*Objednávka_GLOB!F$58)/(Objednávka_GLOB!F$4+2*Objednávka_GLOB!F$5)),0)</f>
        <v>0</v>
      </c>
      <c r="I60" s="90">
        <f>IFERROR(('MA Výkon'!I60*(Objednávka_GLOB!G$38+2*Objednávka_GLOB!G$58)/(Objednávka_GLOB!G$4+2*Objednávka_GLOB!G$5)),0)</f>
        <v>0</v>
      </c>
      <c r="J60" s="90">
        <f>IFERROR(('MA Výkon'!J60*(Objednávka_GLOB!H$38+2*Objednávka_GLOB!H$58)/(Objednávka_GLOB!H$4+2*Objednávka_GLOB!H$5)),0)</f>
        <v>0</v>
      </c>
      <c r="K60" s="90">
        <f>IFERROR(('MA Výkon'!K60*(Objednávka_GLOB!I$38+2*Objednávka_GLOB!I$58)/(Objednávka_GLOB!I$4+2*Objednávka_GLOB!I$5)),0)</f>
        <v>0</v>
      </c>
      <c r="L60" s="90">
        <f>IFERROR(('MA Výkon'!L60*(Objednávka_GLOB!J$38+2*Objednávka_GLOB!J$58)/(Objednávka_GLOB!J$4+2*Objednávka_GLOB!J$5)),0)</f>
        <v>0</v>
      </c>
      <c r="M60" s="90">
        <f>IFERROR(('MA Výkon'!M60*(Objednávka_GLOB!K$38+2*Objednávka_GLOB!K$58)/(Objednávka_GLOB!K$4+2*Objednávka_GLOB!K$5)),0)</f>
        <v>0</v>
      </c>
      <c r="N60" s="90">
        <f>IFERROR(('MA Výkon'!N60*(Objednávka_GLOB!L$38+2*Objednávka_GLOB!L$58)/(Objednávka_GLOB!L$4+2*Objednávka_GLOB!L$5)),0)</f>
        <v>0</v>
      </c>
      <c r="O60" s="90">
        <f>IFERROR(('MA Výkon'!O60*(Objednávka_GLOB!M$38+2*Objednávka_GLOB!M$58)/(Objednávka_GLOB!M$4+2*Objednávka_GLOB!M$5)),0)</f>
        <v>0</v>
      </c>
      <c r="P60" s="90">
        <f>IFERROR(('MA Výkon'!P60*(Objednávka_GLOB!N$38+2*Objednávka_GLOB!N$58)/(Objednávka_GLOB!N$4+2*Objednávka_GLOB!N$5)),0)</f>
        <v>0</v>
      </c>
      <c r="Q60" s="90">
        <f>IFERROR(('MA Výkon'!Q60*(Objednávka_GLOB!O$38+2*Objednávka_GLOB!O$58)/(Objednávka_GLOB!O$4+2*Objednávka_GLOB!O$5)),0)</f>
        <v>0</v>
      </c>
      <c r="R60" s="90">
        <f>IFERROR(('MA Výkon'!R60*(Objednávka_GLOB!P$38+2*Objednávka_GLOB!P$58)/(Objednávka_GLOB!P$4+2*Objednávka_GLOB!P$5)),0)</f>
        <v>0</v>
      </c>
      <c r="S60" s="90">
        <f>IFERROR(('MA Výkon'!S60*(Objednávka_GLOB!Q$38+2*Objednávka_GLOB!Q$58)/(Objednávka_GLOB!Q$4+2*Objednávka_GLOB!Q$5)),0)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196</v>
      </c>
      <c r="C61" s="9"/>
      <c r="D61" s="61" t="s">
        <v>198</v>
      </c>
      <c r="E61" s="298">
        <f t="shared" ref="E61:S61" si="31">SUM(E36:E60)</f>
        <v>0</v>
      </c>
      <c r="F61" s="298">
        <f t="shared" si="31"/>
        <v>0</v>
      </c>
      <c r="G61" s="298">
        <f t="shared" si="31"/>
        <v>0</v>
      </c>
      <c r="H61" s="298">
        <f t="shared" si="31"/>
        <v>0</v>
      </c>
      <c r="I61" s="298">
        <f t="shared" si="31"/>
        <v>0</v>
      </c>
      <c r="J61" s="298">
        <f t="shared" si="31"/>
        <v>0</v>
      </c>
      <c r="K61" s="298">
        <f t="shared" si="31"/>
        <v>0</v>
      </c>
      <c r="L61" s="298">
        <f t="shared" si="31"/>
        <v>0</v>
      </c>
      <c r="M61" s="298">
        <f t="shared" si="31"/>
        <v>0</v>
      </c>
      <c r="N61" s="298">
        <f t="shared" si="31"/>
        <v>0</v>
      </c>
      <c r="O61" s="298">
        <f t="shared" si="31"/>
        <v>0</v>
      </c>
      <c r="P61" s="298">
        <f t="shared" si="31"/>
        <v>0</v>
      </c>
      <c r="Q61" s="298">
        <f t="shared" si="31"/>
        <v>0</v>
      </c>
      <c r="R61" s="298">
        <f t="shared" si="31"/>
        <v>0</v>
      </c>
      <c r="S61" s="298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71">
        <v>26</v>
      </c>
      <c r="B62" s="226" t="s">
        <v>189</v>
      </c>
      <c r="C62" s="226"/>
      <c r="D62" s="291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127</v>
      </c>
      <c r="C63" s="9"/>
      <c r="D63" s="61" t="s">
        <v>128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>
      <c r="E64" s="413"/>
    </row>
    <row r="65" spans="1:21" x14ac:dyDescent="0.25">
      <c r="A65" s="32" t="s">
        <v>195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11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IFERROR(('MA Výkon'!E67*(Objednávka_ACDC!C$38+2*Objednávka_ACDC!C$58)/(Objednávka_ACDC!C$4+2*Objednávka_ACDC!C$5)),0)</f>
        <v>0</v>
      </c>
      <c r="F67" s="83">
        <f>IFERROR(('MA Výkon'!F67*(Objednávka_ACDC!D$38+2*Objednávka_ACDC!D$58)/(Objednávka_ACDC!D$4+2*Objednávka_ACDC!D$5)),0)</f>
        <v>0</v>
      </c>
      <c r="G67" s="83">
        <f>IFERROR(('MA Výkon'!G67*(Objednávka_ACDC!E$38+2*Objednávka_ACDC!E$58)/(Objednávka_ACDC!E$4+2*Objednávka_ACDC!E$5)),0)</f>
        <v>0</v>
      </c>
      <c r="H67" s="83">
        <f>IFERROR(('MA Výkon'!H67*(Objednávka_ACDC!F$38+2*Objednávka_ACDC!F$58)/(Objednávka_ACDC!F$4+2*Objednávka_ACDC!F$5)),0)</f>
        <v>0</v>
      </c>
      <c r="I67" s="83">
        <f>IFERROR(('MA Výkon'!I67*(Objednávka_ACDC!G$38+2*Objednávka_ACDC!G$58)/(Objednávka_ACDC!G$4+2*Objednávka_ACDC!G$5)),0)</f>
        <v>0</v>
      </c>
      <c r="J67" s="83">
        <f>IFERROR(('MA Výkon'!J67*(Objednávka_ACDC!H$38+2*Objednávka_ACDC!H$58)/(Objednávka_ACDC!H$4+2*Objednávka_ACDC!H$5)),0)</f>
        <v>0</v>
      </c>
      <c r="K67" s="83">
        <f>IFERROR(('MA Výkon'!K67*(Objednávka_ACDC!I$38+2*Objednávka_ACDC!I$58)/(Objednávka_ACDC!I$4+2*Objednávka_ACDC!I$5)),0)</f>
        <v>0</v>
      </c>
      <c r="L67" s="83">
        <f>IFERROR(('MA Výkon'!L67*(Objednávka_ACDC!J$38+2*Objednávka_ACDC!J$58)/(Objednávka_ACDC!J$4+2*Objednávka_ACDC!J$5)),0)</f>
        <v>0</v>
      </c>
      <c r="M67" s="83">
        <f>IFERROR(('MA Výkon'!M67*(Objednávka_ACDC!K$38+2*Objednávka_ACDC!K$58)/(Objednávka_ACDC!K$4+2*Objednávka_ACDC!K$5)),0)</f>
        <v>0</v>
      </c>
      <c r="N67" s="83">
        <f>IFERROR(('MA Výkon'!N67*(Objednávka_ACDC!L$38+2*Objednávka_ACDC!L$58)/(Objednávka_ACDC!L$4+2*Objednávka_ACDC!L$5)),0)</f>
        <v>0</v>
      </c>
      <c r="O67" s="83">
        <f>IFERROR(('MA Výkon'!O67*(Objednávka_ACDC!M$38+2*Objednávka_ACDC!M$58)/(Objednávka_ACDC!M$4+2*Objednávka_ACDC!M$5)),0)</f>
        <v>0</v>
      </c>
      <c r="P67" s="83">
        <f>IFERROR(('MA Výkon'!P67*(Objednávka_ACDC!N$38+2*Objednávka_ACDC!N$58)/(Objednávka_ACDC!N$4+2*Objednávka_ACDC!N$5)),0)</f>
        <v>0</v>
      </c>
      <c r="Q67" s="83">
        <f>IFERROR(('MA Výkon'!Q67*(Objednávka_ACDC!O$38+2*Objednávka_ACDC!O$58)/(Objednávka_ACDC!O$4+2*Objednávka_ACDC!O$5)),0)</f>
        <v>0</v>
      </c>
      <c r="R67" s="83">
        <f>IFERROR(('MA Výkon'!R67*(Objednávka_ACDC!P$38+2*Objednávka_ACDC!P$58)/(Objednávka_ACDC!P$4+2*Objednávka_ACDC!P$5)),0)</f>
        <v>0</v>
      </c>
      <c r="S67" s="83">
        <f>IFERROR(('MA Výkon'!S67*(Objednávka_ACDC!Q$38+2*Objednávka_ACDC!Q$58)/(Objednávka_ACDC!Q$4+2*Objednávka_ACDC!Q$5)),0)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IFERROR(('MA Výkon'!E68*(Objednávka_ACDC!C$38+2*Objednávka_ACDC!C$58)/(Objednávka_ACDC!C$4+2*Objednávka_ACDC!C$5)),0)</f>
        <v>0</v>
      </c>
      <c r="F68" s="90">
        <f>IFERROR(('MA Výkon'!F68*(Objednávka_ACDC!D$38+2*Objednávka_ACDC!D$58)/(Objednávka_ACDC!D$4+2*Objednávka_ACDC!D$5)),0)</f>
        <v>0</v>
      </c>
      <c r="G68" s="90">
        <f>IFERROR(('MA Výkon'!G68*(Objednávka_ACDC!E$38+2*Objednávka_ACDC!E$58)/(Objednávka_ACDC!E$4+2*Objednávka_ACDC!E$5)),0)</f>
        <v>0</v>
      </c>
      <c r="H68" s="90">
        <f>IFERROR(('MA Výkon'!H68*(Objednávka_ACDC!F$38+2*Objednávka_ACDC!F$58)/(Objednávka_ACDC!F$4+2*Objednávka_ACDC!F$5)),0)</f>
        <v>0</v>
      </c>
      <c r="I68" s="90">
        <f>IFERROR(('MA Výkon'!I68*(Objednávka_ACDC!G$38+2*Objednávka_ACDC!G$58)/(Objednávka_ACDC!G$4+2*Objednávka_ACDC!G$5)),0)</f>
        <v>0</v>
      </c>
      <c r="J68" s="90">
        <f>IFERROR(('MA Výkon'!J68*(Objednávka_ACDC!H$38+2*Objednávka_ACDC!H$58)/(Objednávka_ACDC!H$4+2*Objednávka_ACDC!H$5)),0)</f>
        <v>0</v>
      </c>
      <c r="K68" s="90">
        <f>IFERROR(('MA Výkon'!K68*(Objednávka_ACDC!I$38+2*Objednávka_ACDC!I$58)/(Objednávka_ACDC!I$4+2*Objednávka_ACDC!I$5)),0)</f>
        <v>0</v>
      </c>
      <c r="L68" s="90">
        <f>IFERROR(('MA Výkon'!L68*(Objednávka_ACDC!J$38+2*Objednávka_ACDC!J$58)/(Objednávka_ACDC!J$4+2*Objednávka_ACDC!J$5)),0)</f>
        <v>0</v>
      </c>
      <c r="M68" s="90">
        <f>IFERROR(('MA Výkon'!M68*(Objednávka_ACDC!K$38+2*Objednávka_ACDC!K$58)/(Objednávka_ACDC!K$4+2*Objednávka_ACDC!K$5)),0)</f>
        <v>0</v>
      </c>
      <c r="N68" s="90">
        <f>IFERROR(('MA Výkon'!N68*(Objednávka_ACDC!L$38+2*Objednávka_ACDC!L$58)/(Objednávka_ACDC!L$4+2*Objednávka_ACDC!L$5)),0)</f>
        <v>0</v>
      </c>
      <c r="O68" s="90">
        <f>IFERROR(('MA Výkon'!O68*(Objednávka_ACDC!M$38+2*Objednávka_ACDC!M$58)/(Objednávka_ACDC!M$4+2*Objednávka_ACDC!M$5)),0)</f>
        <v>0</v>
      </c>
      <c r="P68" s="90">
        <f>IFERROR(('MA Výkon'!P68*(Objednávka_ACDC!N$38+2*Objednávka_ACDC!N$58)/(Objednávka_ACDC!N$4+2*Objednávka_ACDC!N$5)),0)</f>
        <v>0</v>
      </c>
      <c r="Q68" s="90">
        <f>IFERROR(('MA Výkon'!Q68*(Objednávka_ACDC!O$38+2*Objednávka_ACDC!O$58)/(Objednávka_ACDC!O$4+2*Objednávka_ACDC!O$5)),0)</f>
        <v>0</v>
      </c>
      <c r="R68" s="90">
        <f>IFERROR(('MA Výkon'!R68*(Objednávka_ACDC!P$38+2*Objednávka_ACDC!P$58)/(Objednávka_ACDC!P$4+2*Objednávka_ACDC!P$5)),0)</f>
        <v>0</v>
      </c>
      <c r="S68" s="90">
        <f>IFERROR(('MA Výkon'!S68*(Objednávka_ACDC!Q$38+2*Objednávka_ACDC!Q$58)/(Objednávka_ACDC!Q$4+2*Objednávka_ACDC!Q$5)),0)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IFERROR(('MA Výkon'!E69*(Objednávka_ACDC!C$38+2*Objednávka_ACDC!C$58)/(Objednávka_ACDC!C$4+2*Objednávka_ACDC!C$5)),0)</f>
        <v>0</v>
      </c>
      <c r="F69" s="90">
        <f>IFERROR(('MA Výkon'!F69*(Objednávka_ACDC!D$38+2*Objednávka_ACDC!D$58)/(Objednávka_ACDC!D$4+2*Objednávka_ACDC!D$5)),0)</f>
        <v>0</v>
      </c>
      <c r="G69" s="90">
        <f>IFERROR(('MA Výkon'!G69*(Objednávka_ACDC!E$38+2*Objednávka_ACDC!E$58)/(Objednávka_ACDC!E$4+2*Objednávka_ACDC!E$5)),0)</f>
        <v>0</v>
      </c>
      <c r="H69" s="90">
        <f>IFERROR(('MA Výkon'!H69*(Objednávka_ACDC!F$38+2*Objednávka_ACDC!F$58)/(Objednávka_ACDC!F$4+2*Objednávka_ACDC!F$5)),0)</f>
        <v>0</v>
      </c>
      <c r="I69" s="90">
        <f>IFERROR(('MA Výkon'!I69*(Objednávka_ACDC!G$38+2*Objednávka_ACDC!G$58)/(Objednávka_ACDC!G$4+2*Objednávka_ACDC!G$5)),0)</f>
        <v>0</v>
      </c>
      <c r="J69" s="90">
        <f>IFERROR(('MA Výkon'!J69*(Objednávka_ACDC!H$38+2*Objednávka_ACDC!H$58)/(Objednávka_ACDC!H$4+2*Objednávka_ACDC!H$5)),0)</f>
        <v>0</v>
      </c>
      <c r="K69" s="90">
        <f>IFERROR(('MA Výkon'!K69*(Objednávka_ACDC!I$38+2*Objednávka_ACDC!I$58)/(Objednávka_ACDC!I$4+2*Objednávka_ACDC!I$5)),0)</f>
        <v>0</v>
      </c>
      <c r="L69" s="90">
        <f>IFERROR(('MA Výkon'!L69*(Objednávka_ACDC!J$38+2*Objednávka_ACDC!J$58)/(Objednávka_ACDC!J$4+2*Objednávka_ACDC!J$5)),0)</f>
        <v>0</v>
      </c>
      <c r="M69" s="90">
        <f>IFERROR(('MA Výkon'!M69*(Objednávka_ACDC!K$38+2*Objednávka_ACDC!K$58)/(Objednávka_ACDC!K$4+2*Objednávka_ACDC!K$5)),0)</f>
        <v>0</v>
      </c>
      <c r="N69" s="90">
        <f>IFERROR(('MA Výkon'!N69*(Objednávka_ACDC!L$38+2*Objednávka_ACDC!L$58)/(Objednávka_ACDC!L$4+2*Objednávka_ACDC!L$5)),0)</f>
        <v>0</v>
      </c>
      <c r="O69" s="90">
        <f>IFERROR(('MA Výkon'!O69*(Objednávka_ACDC!M$38+2*Objednávka_ACDC!M$58)/(Objednávka_ACDC!M$4+2*Objednávka_ACDC!M$5)),0)</f>
        <v>0</v>
      </c>
      <c r="P69" s="90">
        <f>IFERROR(('MA Výkon'!P69*(Objednávka_ACDC!N$38+2*Objednávka_ACDC!N$58)/(Objednávka_ACDC!N$4+2*Objednávka_ACDC!N$5)),0)</f>
        <v>0</v>
      </c>
      <c r="Q69" s="90">
        <f>IFERROR(('MA Výkon'!Q69*(Objednávka_ACDC!O$38+2*Objednávka_ACDC!O$58)/(Objednávka_ACDC!O$4+2*Objednávka_ACDC!O$5)),0)</f>
        <v>0</v>
      </c>
      <c r="R69" s="90">
        <f>IFERROR(('MA Výkon'!R69*(Objednávka_ACDC!P$38+2*Objednávka_ACDC!P$58)/(Objednávka_ACDC!P$4+2*Objednávka_ACDC!P$5)),0)</f>
        <v>0</v>
      </c>
      <c r="S69" s="90">
        <f>IFERROR(('MA Výkon'!S69*(Objednávka_ACDC!Q$38+2*Objednávka_ACDC!Q$58)/(Objednávka_ACDC!Q$4+2*Objednávka_ACDC!Q$5)),0)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IFERROR(('MA Výkon'!E70*(Objednávka_ACDC!C$38+2*Objednávka_ACDC!C$58)/(Objednávka_ACDC!C$4+2*Objednávka_ACDC!C$5)),0)</f>
        <v>0</v>
      </c>
      <c r="F70" s="90">
        <f>IFERROR(('MA Výkon'!F70*(Objednávka_ACDC!D$38+2*Objednávka_ACDC!D$58)/(Objednávka_ACDC!D$4+2*Objednávka_ACDC!D$5)),0)</f>
        <v>0</v>
      </c>
      <c r="G70" s="90">
        <f>IFERROR(('MA Výkon'!G70*(Objednávka_ACDC!E$38+2*Objednávka_ACDC!E$58)/(Objednávka_ACDC!E$4+2*Objednávka_ACDC!E$5)),0)</f>
        <v>0</v>
      </c>
      <c r="H70" s="90">
        <f>IFERROR(('MA Výkon'!H70*(Objednávka_ACDC!F$38+2*Objednávka_ACDC!F$58)/(Objednávka_ACDC!F$4+2*Objednávka_ACDC!F$5)),0)</f>
        <v>0</v>
      </c>
      <c r="I70" s="90">
        <f>IFERROR(('MA Výkon'!I70*(Objednávka_ACDC!G$38+2*Objednávka_ACDC!G$58)/(Objednávka_ACDC!G$4+2*Objednávka_ACDC!G$5)),0)</f>
        <v>0</v>
      </c>
      <c r="J70" s="90">
        <f>IFERROR(('MA Výkon'!J70*(Objednávka_ACDC!H$38+2*Objednávka_ACDC!H$58)/(Objednávka_ACDC!H$4+2*Objednávka_ACDC!H$5)),0)</f>
        <v>0</v>
      </c>
      <c r="K70" s="90">
        <f>IFERROR(('MA Výkon'!K70*(Objednávka_ACDC!I$38+2*Objednávka_ACDC!I$58)/(Objednávka_ACDC!I$4+2*Objednávka_ACDC!I$5)),0)</f>
        <v>0</v>
      </c>
      <c r="L70" s="90">
        <f>IFERROR(('MA Výkon'!L70*(Objednávka_ACDC!J$38+2*Objednávka_ACDC!J$58)/(Objednávka_ACDC!J$4+2*Objednávka_ACDC!J$5)),0)</f>
        <v>0</v>
      </c>
      <c r="M70" s="90">
        <f>IFERROR(('MA Výkon'!M70*(Objednávka_ACDC!K$38+2*Objednávka_ACDC!K$58)/(Objednávka_ACDC!K$4+2*Objednávka_ACDC!K$5)),0)</f>
        <v>0</v>
      </c>
      <c r="N70" s="90">
        <f>IFERROR(('MA Výkon'!N70*(Objednávka_ACDC!L$38+2*Objednávka_ACDC!L$58)/(Objednávka_ACDC!L$4+2*Objednávka_ACDC!L$5)),0)</f>
        <v>0</v>
      </c>
      <c r="O70" s="90">
        <f>IFERROR(('MA Výkon'!O70*(Objednávka_ACDC!M$38+2*Objednávka_ACDC!M$58)/(Objednávka_ACDC!M$4+2*Objednávka_ACDC!M$5)),0)</f>
        <v>0</v>
      </c>
      <c r="P70" s="90">
        <f>IFERROR(('MA Výkon'!P70*(Objednávka_ACDC!N$38+2*Objednávka_ACDC!N$58)/(Objednávka_ACDC!N$4+2*Objednávka_ACDC!N$5)),0)</f>
        <v>0</v>
      </c>
      <c r="Q70" s="90">
        <f>IFERROR(('MA Výkon'!Q70*(Objednávka_ACDC!O$38+2*Objednávka_ACDC!O$58)/(Objednávka_ACDC!O$4+2*Objednávka_ACDC!O$5)),0)</f>
        <v>0</v>
      </c>
      <c r="R70" s="90">
        <f>IFERROR(('MA Výkon'!R70*(Objednávka_ACDC!P$38+2*Objednávka_ACDC!P$58)/(Objednávka_ACDC!P$4+2*Objednávka_ACDC!P$5)),0)</f>
        <v>0</v>
      </c>
      <c r="S70" s="90">
        <f>IFERROR(('MA Výkon'!S70*(Objednávka_ACDC!Q$38+2*Objednávka_ACDC!Q$58)/(Objednávka_ACDC!Q$4+2*Objednávka_ACDC!Q$5)),0)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IFERROR(('MA Výkon'!E71*(Objednávka_ACDC!C$38+2*Objednávka_ACDC!C$58)/(Objednávka_ACDC!C$4+2*Objednávka_ACDC!C$5)),0)</f>
        <v>0</v>
      </c>
      <c r="F71" s="90">
        <f>IFERROR(('MA Výkon'!F71*(Objednávka_ACDC!D$38+2*Objednávka_ACDC!D$58)/(Objednávka_ACDC!D$4+2*Objednávka_ACDC!D$5)),0)</f>
        <v>0</v>
      </c>
      <c r="G71" s="90">
        <f>IFERROR(('MA Výkon'!G71*(Objednávka_ACDC!E$38+2*Objednávka_ACDC!E$58)/(Objednávka_ACDC!E$4+2*Objednávka_ACDC!E$5)),0)</f>
        <v>0</v>
      </c>
      <c r="H71" s="90">
        <f>IFERROR(('MA Výkon'!H71*(Objednávka_ACDC!F$38+2*Objednávka_ACDC!F$58)/(Objednávka_ACDC!F$4+2*Objednávka_ACDC!F$5)),0)</f>
        <v>0</v>
      </c>
      <c r="I71" s="90">
        <f>IFERROR(('MA Výkon'!I71*(Objednávka_ACDC!G$38+2*Objednávka_ACDC!G$58)/(Objednávka_ACDC!G$4+2*Objednávka_ACDC!G$5)),0)</f>
        <v>0</v>
      </c>
      <c r="J71" s="90">
        <f>IFERROR(('MA Výkon'!J71*(Objednávka_ACDC!H$38+2*Objednávka_ACDC!H$58)/(Objednávka_ACDC!H$4+2*Objednávka_ACDC!H$5)),0)</f>
        <v>0</v>
      </c>
      <c r="K71" s="90">
        <f>IFERROR(('MA Výkon'!K71*(Objednávka_ACDC!I$38+2*Objednávka_ACDC!I$58)/(Objednávka_ACDC!I$4+2*Objednávka_ACDC!I$5)),0)</f>
        <v>0</v>
      </c>
      <c r="L71" s="90">
        <f>IFERROR(('MA Výkon'!L71*(Objednávka_ACDC!J$38+2*Objednávka_ACDC!J$58)/(Objednávka_ACDC!J$4+2*Objednávka_ACDC!J$5)),0)</f>
        <v>0</v>
      </c>
      <c r="M71" s="90">
        <f>IFERROR(('MA Výkon'!M71*(Objednávka_ACDC!K$38+2*Objednávka_ACDC!K$58)/(Objednávka_ACDC!K$4+2*Objednávka_ACDC!K$5)),0)</f>
        <v>0</v>
      </c>
      <c r="N71" s="90">
        <f>IFERROR(('MA Výkon'!N71*(Objednávka_ACDC!L$38+2*Objednávka_ACDC!L$58)/(Objednávka_ACDC!L$4+2*Objednávka_ACDC!L$5)),0)</f>
        <v>0</v>
      </c>
      <c r="O71" s="90">
        <f>IFERROR(('MA Výkon'!O71*(Objednávka_ACDC!M$38+2*Objednávka_ACDC!M$58)/(Objednávka_ACDC!M$4+2*Objednávka_ACDC!M$5)),0)</f>
        <v>0</v>
      </c>
      <c r="P71" s="90">
        <f>IFERROR(('MA Výkon'!P71*(Objednávka_ACDC!N$38+2*Objednávka_ACDC!N$58)/(Objednávka_ACDC!N$4+2*Objednávka_ACDC!N$5)),0)</f>
        <v>0</v>
      </c>
      <c r="Q71" s="90">
        <f>IFERROR(('MA Výkon'!Q71*(Objednávka_ACDC!O$38+2*Objednávka_ACDC!O$58)/(Objednávka_ACDC!O$4+2*Objednávka_ACDC!O$5)),0)</f>
        <v>0</v>
      </c>
      <c r="R71" s="90">
        <f>IFERROR(('MA Výkon'!R71*(Objednávka_ACDC!P$38+2*Objednávka_ACDC!P$58)/(Objednávka_ACDC!P$4+2*Objednávka_ACDC!P$5)),0)</f>
        <v>0</v>
      </c>
      <c r="S71" s="90">
        <f>IFERROR(('MA Výkon'!S71*(Objednávka_ACDC!Q$38+2*Objednávka_ACDC!Q$58)/(Objednávka_ACDC!Q$4+2*Objednávka_ACDC!Q$5)),0)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IFERROR(('MA Výkon'!E72*(Objednávka_ACDC!C$38+2*Objednávka_ACDC!C$58)/(Objednávka_ACDC!C$4+2*Objednávka_ACDC!C$5)),0)</f>
        <v>0</v>
      </c>
      <c r="F72" s="90">
        <f>IFERROR(('MA Výkon'!F72*(Objednávka_ACDC!D$38+2*Objednávka_ACDC!D$58)/(Objednávka_ACDC!D$4+2*Objednávka_ACDC!D$5)),0)</f>
        <v>0</v>
      </c>
      <c r="G72" s="90">
        <f>IFERROR(('MA Výkon'!G72*(Objednávka_ACDC!E$38+2*Objednávka_ACDC!E$58)/(Objednávka_ACDC!E$4+2*Objednávka_ACDC!E$5)),0)</f>
        <v>0</v>
      </c>
      <c r="H72" s="90">
        <f>IFERROR(('MA Výkon'!H72*(Objednávka_ACDC!F$38+2*Objednávka_ACDC!F$58)/(Objednávka_ACDC!F$4+2*Objednávka_ACDC!F$5)),0)</f>
        <v>0</v>
      </c>
      <c r="I72" s="90">
        <f>IFERROR(('MA Výkon'!I72*(Objednávka_ACDC!G$38+2*Objednávka_ACDC!G$58)/(Objednávka_ACDC!G$4+2*Objednávka_ACDC!G$5)),0)</f>
        <v>0</v>
      </c>
      <c r="J72" s="90">
        <f>IFERROR(('MA Výkon'!J72*(Objednávka_ACDC!H$38+2*Objednávka_ACDC!H$58)/(Objednávka_ACDC!H$4+2*Objednávka_ACDC!H$5)),0)</f>
        <v>0</v>
      </c>
      <c r="K72" s="90">
        <f>IFERROR(('MA Výkon'!K72*(Objednávka_ACDC!I$38+2*Objednávka_ACDC!I$58)/(Objednávka_ACDC!I$4+2*Objednávka_ACDC!I$5)),0)</f>
        <v>0</v>
      </c>
      <c r="L72" s="90">
        <f>IFERROR(('MA Výkon'!L72*(Objednávka_ACDC!J$38+2*Objednávka_ACDC!J$58)/(Objednávka_ACDC!J$4+2*Objednávka_ACDC!J$5)),0)</f>
        <v>0</v>
      </c>
      <c r="M72" s="90">
        <f>IFERROR(('MA Výkon'!M72*(Objednávka_ACDC!K$38+2*Objednávka_ACDC!K$58)/(Objednávka_ACDC!K$4+2*Objednávka_ACDC!K$5)),0)</f>
        <v>0</v>
      </c>
      <c r="N72" s="90">
        <f>IFERROR(('MA Výkon'!N72*(Objednávka_ACDC!L$38+2*Objednávka_ACDC!L$58)/(Objednávka_ACDC!L$4+2*Objednávka_ACDC!L$5)),0)</f>
        <v>0</v>
      </c>
      <c r="O72" s="90">
        <f>IFERROR(('MA Výkon'!O72*(Objednávka_ACDC!M$38+2*Objednávka_ACDC!M$58)/(Objednávka_ACDC!M$4+2*Objednávka_ACDC!M$5)),0)</f>
        <v>0</v>
      </c>
      <c r="P72" s="90">
        <f>IFERROR(('MA Výkon'!P72*(Objednávka_ACDC!N$38+2*Objednávka_ACDC!N$58)/(Objednávka_ACDC!N$4+2*Objednávka_ACDC!N$5)),0)</f>
        <v>0</v>
      </c>
      <c r="Q72" s="90">
        <f>IFERROR(('MA Výkon'!Q72*(Objednávka_ACDC!O$38+2*Objednávka_ACDC!O$58)/(Objednávka_ACDC!O$4+2*Objednávka_ACDC!O$5)),0)</f>
        <v>0</v>
      </c>
      <c r="R72" s="90">
        <f>IFERROR(('MA Výkon'!R72*(Objednávka_ACDC!P$38+2*Objednávka_ACDC!P$58)/(Objednávka_ACDC!P$4+2*Objednávka_ACDC!P$5)),0)</f>
        <v>0</v>
      </c>
      <c r="S72" s="90">
        <f>IFERROR(('MA Výkon'!S72*(Objednávka_ACDC!Q$38+2*Objednávka_ACDC!Q$58)/(Objednávka_ACDC!Q$4+2*Objednávka_ACDC!Q$5)),0)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IFERROR(('MA Výkon'!E73*(Objednávka_ACDC!C$38+2*Objednávka_ACDC!C$58)/(Objednávka_ACDC!C$4+2*Objednávka_ACDC!C$5)),0)</f>
        <v>0</v>
      </c>
      <c r="F73" s="90">
        <f>IFERROR(('MA Výkon'!F73*(Objednávka_ACDC!D$38+2*Objednávka_ACDC!D$58)/(Objednávka_ACDC!D$4+2*Objednávka_ACDC!D$5)),0)</f>
        <v>0</v>
      </c>
      <c r="G73" s="90">
        <f>IFERROR(('MA Výkon'!G73*(Objednávka_ACDC!E$38+2*Objednávka_ACDC!E$58)/(Objednávka_ACDC!E$4+2*Objednávka_ACDC!E$5)),0)</f>
        <v>0</v>
      </c>
      <c r="H73" s="90">
        <f>IFERROR(('MA Výkon'!H73*(Objednávka_ACDC!F$38+2*Objednávka_ACDC!F$58)/(Objednávka_ACDC!F$4+2*Objednávka_ACDC!F$5)),0)</f>
        <v>0</v>
      </c>
      <c r="I73" s="90">
        <f>IFERROR(('MA Výkon'!I73*(Objednávka_ACDC!G$38+2*Objednávka_ACDC!G$58)/(Objednávka_ACDC!G$4+2*Objednávka_ACDC!G$5)),0)</f>
        <v>0</v>
      </c>
      <c r="J73" s="90">
        <f>IFERROR(('MA Výkon'!J73*(Objednávka_ACDC!H$38+2*Objednávka_ACDC!H$58)/(Objednávka_ACDC!H$4+2*Objednávka_ACDC!H$5)),0)</f>
        <v>0</v>
      </c>
      <c r="K73" s="90">
        <f>IFERROR(('MA Výkon'!K73*(Objednávka_ACDC!I$38+2*Objednávka_ACDC!I$58)/(Objednávka_ACDC!I$4+2*Objednávka_ACDC!I$5)),0)</f>
        <v>0</v>
      </c>
      <c r="L73" s="90">
        <f>IFERROR(('MA Výkon'!L73*(Objednávka_ACDC!J$38+2*Objednávka_ACDC!J$58)/(Objednávka_ACDC!J$4+2*Objednávka_ACDC!J$5)),0)</f>
        <v>0</v>
      </c>
      <c r="M73" s="90">
        <f>IFERROR(('MA Výkon'!M73*(Objednávka_ACDC!K$38+2*Objednávka_ACDC!K$58)/(Objednávka_ACDC!K$4+2*Objednávka_ACDC!K$5)),0)</f>
        <v>0</v>
      </c>
      <c r="N73" s="90">
        <f>IFERROR(('MA Výkon'!N73*(Objednávka_ACDC!L$38+2*Objednávka_ACDC!L$58)/(Objednávka_ACDC!L$4+2*Objednávka_ACDC!L$5)),0)</f>
        <v>0</v>
      </c>
      <c r="O73" s="90">
        <f>IFERROR(('MA Výkon'!O73*(Objednávka_ACDC!M$38+2*Objednávka_ACDC!M$58)/(Objednávka_ACDC!M$4+2*Objednávka_ACDC!M$5)),0)</f>
        <v>0</v>
      </c>
      <c r="P73" s="90">
        <f>IFERROR(('MA Výkon'!P73*(Objednávka_ACDC!N$38+2*Objednávka_ACDC!N$58)/(Objednávka_ACDC!N$4+2*Objednávka_ACDC!N$5)),0)</f>
        <v>0</v>
      </c>
      <c r="Q73" s="90">
        <f>IFERROR(('MA Výkon'!Q73*(Objednávka_ACDC!O$38+2*Objednávka_ACDC!O$58)/(Objednávka_ACDC!O$4+2*Objednávka_ACDC!O$5)),0)</f>
        <v>0</v>
      </c>
      <c r="R73" s="90">
        <f>IFERROR(('MA Výkon'!R73*(Objednávka_ACDC!P$38+2*Objednávka_ACDC!P$58)/(Objednávka_ACDC!P$4+2*Objednávka_ACDC!P$5)),0)</f>
        <v>0</v>
      </c>
      <c r="S73" s="90">
        <f>IFERROR(('MA Výkon'!S73*(Objednávka_ACDC!Q$38+2*Objednávka_ACDC!Q$58)/(Objednávka_ACDC!Q$4+2*Objednávka_ACDC!Q$5)),0)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IFERROR(('MA Výkon'!E74*(Objednávka_ACDC!C$38+2*Objednávka_ACDC!C$58)/(Objednávka_ACDC!C$4+2*Objednávka_ACDC!C$5)),0)</f>
        <v>0</v>
      </c>
      <c r="F74" s="90">
        <f>IFERROR(('MA Výkon'!F74*(Objednávka_ACDC!D$38+2*Objednávka_ACDC!D$58)/(Objednávka_ACDC!D$4+2*Objednávka_ACDC!D$5)),0)</f>
        <v>0</v>
      </c>
      <c r="G74" s="90">
        <f>IFERROR(('MA Výkon'!G74*(Objednávka_ACDC!E$38+2*Objednávka_ACDC!E$58)/(Objednávka_ACDC!E$4+2*Objednávka_ACDC!E$5)),0)</f>
        <v>0</v>
      </c>
      <c r="H74" s="90">
        <f>IFERROR(('MA Výkon'!H74*(Objednávka_ACDC!F$38+2*Objednávka_ACDC!F$58)/(Objednávka_ACDC!F$4+2*Objednávka_ACDC!F$5)),0)</f>
        <v>0</v>
      </c>
      <c r="I74" s="90">
        <f>IFERROR(('MA Výkon'!I74*(Objednávka_ACDC!G$38+2*Objednávka_ACDC!G$58)/(Objednávka_ACDC!G$4+2*Objednávka_ACDC!G$5)),0)</f>
        <v>0</v>
      </c>
      <c r="J74" s="90">
        <f>IFERROR(('MA Výkon'!J74*(Objednávka_ACDC!H$38+2*Objednávka_ACDC!H$58)/(Objednávka_ACDC!H$4+2*Objednávka_ACDC!H$5)),0)</f>
        <v>0</v>
      </c>
      <c r="K74" s="90">
        <f>IFERROR(('MA Výkon'!K74*(Objednávka_ACDC!I$38+2*Objednávka_ACDC!I$58)/(Objednávka_ACDC!I$4+2*Objednávka_ACDC!I$5)),0)</f>
        <v>0</v>
      </c>
      <c r="L74" s="90">
        <f>IFERROR(('MA Výkon'!L74*(Objednávka_ACDC!J$38+2*Objednávka_ACDC!J$58)/(Objednávka_ACDC!J$4+2*Objednávka_ACDC!J$5)),0)</f>
        <v>0</v>
      </c>
      <c r="M74" s="90">
        <f>IFERROR(('MA Výkon'!M74*(Objednávka_ACDC!K$38+2*Objednávka_ACDC!K$58)/(Objednávka_ACDC!K$4+2*Objednávka_ACDC!K$5)),0)</f>
        <v>0</v>
      </c>
      <c r="N74" s="90">
        <f>IFERROR(('MA Výkon'!N74*(Objednávka_ACDC!L$38+2*Objednávka_ACDC!L$58)/(Objednávka_ACDC!L$4+2*Objednávka_ACDC!L$5)),0)</f>
        <v>0</v>
      </c>
      <c r="O74" s="90">
        <f>IFERROR(('MA Výkon'!O74*(Objednávka_ACDC!M$38+2*Objednávka_ACDC!M$58)/(Objednávka_ACDC!M$4+2*Objednávka_ACDC!M$5)),0)</f>
        <v>0</v>
      </c>
      <c r="P74" s="90">
        <f>IFERROR(('MA Výkon'!P74*(Objednávka_ACDC!N$38+2*Objednávka_ACDC!N$58)/(Objednávka_ACDC!N$4+2*Objednávka_ACDC!N$5)),0)</f>
        <v>0</v>
      </c>
      <c r="Q74" s="90">
        <f>IFERROR(('MA Výkon'!Q74*(Objednávka_ACDC!O$38+2*Objednávka_ACDC!O$58)/(Objednávka_ACDC!O$4+2*Objednávka_ACDC!O$5)),0)</f>
        <v>0</v>
      </c>
      <c r="R74" s="90">
        <f>IFERROR(('MA Výkon'!R74*(Objednávka_ACDC!P$38+2*Objednávka_ACDC!P$58)/(Objednávka_ACDC!P$4+2*Objednávka_ACDC!P$5)),0)</f>
        <v>0</v>
      </c>
      <c r="S74" s="90">
        <f>IFERROR(('MA Výkon'!S74*(Objednávka_ACDC!Q$38+2*Objednávka_ACDC!Q$58)/(Objednávka_ACDC!Q$4+2*Objednávka_ACDC!Q$5)),0)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IFERROR(('MA Výkon'!E75*(Objednávka_ACDC!C$38+2*Objednávka_ACDC!C$58)/(Objednávka_ACDC!C$4+2*Objednávka_ACDC!C$5)),0)</f>
        <v>0</v>
      </c>
      <c r="F75" s="90">
        <f>IFERROR(('MA Výkon'!F75*(Objednávka_ACDC!D$38+2*Objednávka_ACDC!D$58)/(Objednávka_ACDC!D$4+2*Objednávka_ACDC!D$5)),0)</f>
        <v>0</v>
      </c>
      <c r="G75" s="90">
        <f>IFERROR(('MA Výkon'!G75*(Objednávka_ACDC!E$38+2*Objednávka_ACDC!E$58)/(Objednávka_ACDC!E$4+2*Objednávka_ACDC!E$5)),0)</f>
        <v>0</v>
      </c>
      <c r="H75" s="90">
        <f>IFERROR(('MA Výkon'!H75*(Objednávka_ACDC!F$38+2*Objednávka_ACDC!F$58)/(Objednávka_ACDC!F$4+2*Objednávka_ACDC!F$5)),0)</f>
        <v>0</v>
      </c>
      <c r="I75" s="90">
        <f>IFERROR(('MA Výkon'!I75*(Objednávka_ACDC!G$38+2*Objednávka_ACDC!G$58)/(Objednávka_ACDC!G$4+2*Objednávka_ACDC!G$5)),0)</f>
        <v>0</v>
      </c>
      <c r="J75" s="90">
        <f>IFERROR(('MA Výkon'!J75*(Objednávka_ACDC!H$38+2*Objednávka_ACDC!H$58)/(Objednávka_ACDC!H$4+2*Objednávka_ACDC!H$5)),0)</f>
        <v>0</v>
      </c>
      <c r="K75" s="90">
        <f>IFERROR(('MA Výkon'!K75*(Objednávka_ACDC!I$38+2*Objednávka_ACDC!I$58)/(Objednávka_ACDC!I$4+2*Objednávka_ACDC!I$5)),0)</f>
        <v>0</v>
      </c>
      <c r="L75" s="90">
        <f>IFERROR(('MA Výkon'!L75*(Objednávka_ACDC!J$38+2*Objednávka_ACDC!J$58)/(Objednávka_ACDC!J$4+2*Objednávka_ACDC!J$5)),0)</f>
        <v>0</v>
      </c>
      <c r="M75" s="90">
        <f>IFERROR(('MA Výkon'!M75*(Objednávka_ACDC!K$38+2*Objednávka_ACDC!K$58)/(Objednávka_ACDC!K$4+2*Objednávka_ACDC!K$5)),0)</f>
        <v>0</v>
      </c>
      <c r="N75" s="90">
        <f>IFERROR(('MA Výkon'!N75*(Objednávka_ACDC!L$38+2*Objednávka_ACDC!L$58)/(Objednávka_ACDC!L$4+2*Objednávka_ACDC!L$5)),0)</f>
        <v>0</v>
      </c>
      <c r="O75" s="90">
        <f>IFERROR(('MA Výkon'!O75*(Objednávka_ACDC!M$38+2*Objednávka_ACDC!M$58)/(Objednávka_ACDC!M$4+2*Objednávka_ACDC!M$5)),0)</f>
        <v>0</v>
      </c>
      <c r="P75" s="90">
        <f>IFERROR(('MA Výkon'!P75*(Objednávka_ACDC!N$38+2*Objednávka_ACDC!N$58)/(Objednávka_ACDC!N$4+2*Objednávka_ACDC!N$5)),0)</f>
        <v>0</v>
      </c>
      <c r="Q75" s="90">
        <f>IFERROR(('MA Výkon'!Q75*(Objednávka_ACDC!O$38+2*Objednávka_ACDC!O$58)/(Objednávka_ACDC!O$4+2*Objednávka_ACDC!O$5)),0)</f>
        <v>0</v>
      </c>
      <c r="R75" s="90">
        <f>IFERROR(('MA Výkon'!R75*(Objednávka_ACDC!P$38+2*Objednávka_ACDC!P$58)/(Objednávka_ACDC!P$4+2*Objednávka_ACDC!P$5)),0)</f>
        <v>0</v>
      </c>
      <c r="S75" s="90">
        <f>IFERROR(('MA Výkon'!S75*(Objednávka_ACDC!Q$38+2*Objednávka_ACDC!Q$58)/(Objednávka_ACDC!Q$4+2*Objednávka_ACDC!Q$5)),0)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IFERROR(('MA Výkon'!E76*(Objednávka_ACDC!C$38+2*Objednávka_ACDC!C$58)/(Objednávka_ACDC!C$4+2*Objednávka_ACDC!C$5)),0)</f>
        <v>0</v>
      </c>
      <c r="F76" s="90">
        <f>IFERROR(('MA Výkon'!F76*(Objednávka_ACDC!D$38+2*Objednávka_ACDC!D$58)/(Objednávka_ACDC!D$4+2*Objednávka_ACDC!D$5)),0)</f>
        <v>0</v>
      </c>
      <c r="G76" s="90">
        <f>IFERROR(('MA Výkon'!G76*(Objednávka_ACDC!E$38+2*Objednávka_ACDC!E$58)/(Objednávka_ACDC!E$4+2*Objednávka_ACDC!E$5)),0)</f>
        <v>0</v>
      </c>
      <c r="H76" s="90">
        <f>IFERROR(('MA Výkon'!H76*(Objednávka_ACDC!F$38+2*Objednávka_ACDC!F$58)/(Objednávka_ACDC!F$4+2*Objednávka_ACDC!F$5)),0)</f>
        <v>0</v>
      </c>
      <c r="I76" s="90">
        <f>IFERROR(('MA Výkon'!I76*(Objednávka_ACDC!G$38+2*Objednávka_ACDC!G$58)/(Objednávka_ACDC!G$4+2*Objednávka_ACDC!G$5)),0)</f>
        <v>0</v>
      </c>
      <c r="J76" s="90">
        <f>IFERROR(('MA Výkon'!J76*(Objednávka_ACDC!H$38+2*Objednávka_ACDC!H$58)/(Objednávka_ACDC!H$4+2*Objednávka_ACDC!H$5)),0)</f>
        <v>0</v>
      </c>
      <c r="K76" s="90">
        <f>IFERROR(('MA Výkon'!K76*(Objednávka_ACDC!I$38+2*Objednávka_ACDC!I$58)/(Objednávka_ACDC!I$4+2*Objednávka_ACDC!I$5)),0)</f>
        <v>0</v>
      </c>
      <c r="L76" s="90">
        <f>IFERROR(('MA Výkon'!L76*(Objednávka_ACDC!J$38+2*Objednávka_ACDC!J$58)/(Objednávka_ACDC!J$4+2*Objednávka_ACDC!J$5)),0)</f>
        <v>0</v>
      </c>
      <c r="M76" s="90">
        <f>IFERROR(('MA Výkon'!M76*(Objednávka_ACDC!K$38+2*Objednávka_ACDC!K$58)/(Objednávka_ACDC!K$4+2*Objednávka_ACDC!K$5)),0)</f>
        <v>0</v>
      </c>
      <c r="N76" s="90">
        <f>IFERROR(('MA Výkon'!N76*(Objednávka_ACDC!L$38+2*Objednávka_ACDC!L$58)/(Objednávka_ACDC!L$4+2*Objednávka_ACDC!L$5)),0)</f>
        <v>0</v>
      </c>
      <c r="O76" s="90">
        <f>IFERROR(('MA Výkon'!O76*(Objednávka_ACDC!M$38+2*Objednávka_ACDC!M$58)/(Objednávka_ACDC!M$4+2*Objednávka_ACDC!M$5)),0)</f>
        <v>0</v>
      </c>
      <c r="P76" s="90">
        <f>IFERROR(('MA Výkon'!P76*(Objednávka_ACDC!N$38+2*Objednávka_ACDC!N$58)/(Objednávka_ACDC!N$4+2*Objednávka_ACDC!N$5)),0)</f>
        <v>0</v>
      </c>
      <c r="Q76" s="90">
        <f>IFERROR(('MA Výkon'!Q76*(Objednávka_ACDC!O$38+2*Objednávka_ACDC!O$58)/(Objednávka_ACDC!O$4+2*Objednávka_ACDC!O$5)),0)</f>
        <v>0</v>
      </c>
      <c r="R76" s="90">
        <f>IFERROR(('MA Výkon'!R76*(Objednávka_ACDC!P$38+2*Objednávka_ACDC!P$58)/(Objednávka_ACDC!P$4+2*Objednávka_ACDC!P$5)),0)</f>
        <v>0</v>
      </c>
      <c r="S76" s="90">
        <f>IFERROR(('MA Výkon'!S76*(Objednávka_ACDC!Q$38+2*Objednávka_ACDC!Q$58)/(Objednávka_ACDC!Q$4+2*Objednávka_ACDC!Q$5)),0)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IFERROR(('MA Výkon'!E77*(Objednávka_ACDC!C$38+2*Objednávka_ACDC!C$58)/(Objednávka_ACDC!C$4+2*Objednávka_ACDC!C$5)),0)</f>
        <v>0</v>
      </c>
      <c r="F77" s="90">
        <f>IFERROR(('MA Výkon'!F77*(Objednávka_ACDC!D$38+2*Objednávka_ACDC!D$58)/(Objednávka_ACDC!D$4+2*Objednávka_ACDC!D$5)),0)</f>
        <v>0</v>
      </c>
      <c r="G77" s="90">
        <f>IFERROR(('MA Výkon'!G77*(Objednávka_ACDC!E$38+2*Objednávka_ACDC!E$58)/(Objednávka_ACDC!E$4+2*Objednávka_ACDC!E$5)),0)</f>
        <v>0</v>
      </c>
      <c r="H77" s="90">
        <f>IFERROR(('MA Výkon'!H77*(Objednávka_ACDC!F$38+2*Objednávka_ACDC!F$58)/(Objednávka_ACDC!F$4+2*Objednávka_ACDC!F$5)),0)</f>
        <v>0</v>
      </c>
      <c r="I77" s="90">
        <f>IFERROR(('MA Výkon'!I77*(Objednávka_ACDC!G$38+2*Objednávka_ACDC!G$58)/(Objednávka_ACDC!G$4+2*Objednávka_ACDC!G$5)),0)</f>
        <v>0</v>
      </c>
      <c r="J77" s="90">
        <f>IFERROR(('MA Výkon'!J77*(Objednávka_ACDC!H$38+2*Objednávka_ACDC!H$58)/(Objednávka_ACDC!H$4+2*Objednávka_ACDC!H$5)),0)</f>
        <v>0</v>
      </c>
      <c r="K77" s="90">
        <f>IFERROR(('MA Výkon'!K77*(Objednávka_ACDC!I$38+2*Objednávka_ACDC!I$58)/(Objednávka_ACDC!I$4+2*Objednávka_ACDC!I$5)),0)</f>
        <v>0</v>
      </c>
      <c r="L77" s="90">
        <f>IFERROR(('MA Výkon'!L77*(Objednávka_ACDC!J$38+2*Objednávka_ACDC!J$58)/(Objednávka_ACDC!J$4+2*Objednávka_ACDC!J$5)),0)</f>
        <v>0</v>
      </c>
      <c r="M77" s="90">
        <f>IFERROR(('MA Výkon'!M77*(Objednávka_ACDC!K$38+2*Objednávka_ACDC!K$58)/(Objednávka_ACDC!K$4+2*Objednávka_ACDC!K$5)),0)</f>
        <v>0</v>
      </c>
      <c r="N77" s="90">
        <f>IFERROR(('MA Výkon'!N77*(Objednávka_ACDC!L$38+2*Objednávka_ACDC!L$58)/(Objednávka_ACDC!L$4+2*Objednávka_ACDC!L$5)),0)</f>
        <v>0</v>
      </c>
      <c r="O77" s="90">
        <f>IFERROR(('MA Výkon'!O77*(Objednávka_ACDC!M$38+2*Objednávka_ACDC!M$58)/(Objednávka_ACDC!M$4+2*Objednávka_ACDC!M$5)),0)</f>
        <v>0</v>
      </c>
      <c r="P77" s="90">
        <f>IFERROR(('MA Výkon'!P77*(Objednávka_ACDC!N$38+2*Objednávka_ACDC!N$58)/(Objednávka_ACDC!N$4+2*Objednávka_ACDC!N$5)),0)</f>
        <v>0</v>
      </c>
      <c r="Q77" s="90">
        <f>IFERROR(('MA Výkon'!Q77*(Objednávka_ACDC!O$38+2*Objednávka_ACDC!O$58)/(Objednávka_ACDC!O$4+2*Objednávka_ACDC!O$5)),0)</f>
        <v>0</v>
      </c>
      <c r="R77" s="90">
        <f>IFERROR(('MA Výkon'!R77*(Objednávka_ACDC!P$38+2*Objednávka_ACDC!P$58)/(Objednávka_ACDC!P$4+2*Objednávka_ACDC!P$5)),0)</f>
        <v>0</v>
      </c>
      <c r="S77" s="90">
        <f>IFERROR(('MA Výkon'!S77*(Objednávka_ACDC!Q$38+2*Objednávka_ACDC!Q$58)/(Objednávka_ACDC!Q$4+2*Objednávka_ACDC!Q$5)),0)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IFERROR(('MA Výkon'!E78*(Objednávka_ACDC!C$38+2*Objednávka_ACDC!C$58)/(Objednávka_ACDC!C$4+2*Objednávka_ACDC!C$5)),0)</f>
        <v>0</v>
      </c>
      <c r="F78" s="90">
        <f>IFERROR(('MA Výkon'!F78*(Objednávka_ACDC!D$38+2*Objednávka_ACDC!D$58)/(Objednávka_ACDC!D$4+2*Objednávka_ACDC!D$5)),0)</f>
        <v>0</v>
      </c>
      <c r="G78" s="90">
        <f>IFERROR(('MA Výkon'!G78*(Objednávka_ACDC!E$38+2*Objednávka_ACDC!E$58)/(Objednávka_ACDC!E$4+2*Objednávka_ACDC!E$5)),0)</f>
        <v>0</v>
      </c>
      <c r="H78" s="90">
        <f>IFERROR(('MA Výkon'!H78*(Objednávka_ACDC!F$38+2*Objednávka_ACDC!F$58)/(Objednávka_ACDC!F$4+2*Objednávka_ACDC!F$5)),0)</f>
        <v>0</v>
      </c>
      <c r="I78" s="90">
        <f>IFERROR(('MA Výkon'!I78*(Objednávka_ACDC!G$38+2*Objednávka_ACDC!G$58)/(Objednávka_ACDC!G$4+2*Objednávka_ACDC!G$5)),0)</f>
        <v>0</v>
      </c>
      <c r="J78" s="90">
        <f>IFERROR(('MA Výkon'!J78*(Objednávka_ACDC!H$38+2*Objednávka_ACDC!H$58)/(Objednávka_ACDC!H$4+2*Objednávka_ACDC!H$5)),0)</f>
        <v>0</v>
      </c>
      <c r="K78" s="90">
        <f>IFERROR(('MA Výkon'!K78*(Objednávka_ACDC!I$38+2*Objednávka_ACDC!I$58)/(Objednávka_ACDC!I$4+2*Objednávka_ACDC!I$5)),0)</f>
        <v>0</v>
      </c>
      <c r="L78" s="90">
        <f>IFERROR(('MA Výkon'!L78*(Objednávka_ACDC!J$38+2*Objednávka_ACDC!J$58)/(Objednávka_ACDC!J$4+2*Objednávka_ACDC!J$5)),0)</f>
        <v>0</v>
      </c>
      <c r="M78" s="90">
        <f>IFERROR(('MA Výkon'!M78*(Objednávka_ACDC!K$38+2*Objednávka_ACDC!K$58)/(Objednávka_ACDC!K$4+2*Objednávka_ACDC!K$5)),0)</f>
        <v>0</v>
      </c>
      <c r="N78" s="90">
        <f>IFERROR(('MA Výkon'!N78*(Objednávka_ACDC!L$38+2*Objednávka_ACDC!L$58)/(Objednávka_ACDC!L$4+2*Objednávka_ACDC!L$5)),0)</f>
        <v>0</v>
      </c>
      <c r="O78" s="90">
        <f>IFERROR(('MA Výkon'!O78*(Objednávka_ACDC!M$38+2*Objednávka_ACDC!M$58)/(Objednávka_ACDC!M$4+2*Objednávka_ACDC!M$5)),0)</f>
        <v>0</v>
      </c>
      <c r="P78" s="90">
        <f>IFERROR(('MA Výkon'!P78*(Objednávka_ACDC!N$38+2*Objednávka_ACDC!N$58)/(Objednávka_ACDC!N$4+2*Objednávka_ACDC!N$5)),0)</f>
        <v>0</v>
      </c>
      <c r="Q78" s="90">
        <f>IFERROR(('MA Výkon'!Q78*(Objednávka_ACDC!O$38+2*Objednávka_ACDC!O$58)/(Objednávka_ACDC!O$4+2*Objednávka_ACDC!O$5)),0)</f>
        <v>0</v>
      </c>
      <c r="R78" s="90">
        <f>IFERROR(('MA Výkon'!R78*(Objednávka_ACDC!P$38+2*Objednávka_ACDC!P$58)/(Objednávka_ACDC!P$4+2*Objednávka_ACDC!P$5)),0)</f>
        <v>0</v>
      </c>
      <c r="S78" s="90">
        <f>IFERROR(('MA Výkon'!S78*(Objednávka_ACDC!Q$38+2*Objednávka_ACDC!Q$58)/(Objednávka_ACDC!Q$4+2*Objednávka_ACDC!Q$5)),0)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IFERROR(('MA Výkon'!E79*(Objednávka_ACDC!C$38+2*Objednávka_ACDC!C$58)/(Objednávka_ACDC!C$4+2*Objednávka_ACDC!C$5)),0)</f>
        <v>0</v>
      </c>
      <c r="F79" s="90">
        <f>IFERROR(('MA Výkon'!F79*(Objednávka_ACDC!D$38+2*Objednávka_ACDC!D$58)/(Objednávka_ACDC!D$4+2*Objednávka_ACDC!D$5)),0)</f>
        <v>0</v>
      </c>
      <c r="G79" s="90">
        <f>IFERROR(('MA Výkon'!G79*(Objednávka_ACDC!E$38+2*Objednávka_ACDC!E$58)/(Objednávka_ACDC!E$4+2*Objednávka_ACDC!E$5)),0)</f>
        <v>0</v>
      </c>
      <c r="H79" s="90">
        <f>IFERROR(('MA Výkon'!H79*(Objednávka_ACDC!F$38+2*Objednávka_ACDC!F$58)/(Objednávka_ACDC!F$4+2*Objednávka_ACDC!F$5)),0)</f>
        <v>0</v>
      </c>
      <c r="I79" s="90">
        <f>IFERROR(('MA Výkon'!I79*(Objednávka_ACDC!G$38+2*Objednávka_ACDC!G$58)/(Objednávka_ACDC!G$4+2*Objednávka_ACDC!G$5)),0)</f>
        <v>0</v>
      </c>
      <c r="J79" s="90">
        <f>IFERROR(('MA Výkon'!J79*(Objednávka_ACDC!H$38+2*Objednávka_ACDC!H$58)/(Objednávka_ACDC!H$4+2*Objednávka_ACDC!H$5)),0)</f>
        <v>0</v>
      </c>
      <c r="K79" s="90">
        <f>IFERROR(('MA Výkon'!K79*(Objednávka_ACDC!I$38+2*Objednávka_ACDC!I$58)/(Objednávka_ACDC!I$4+2*Objednávka_ACDC!I$5)),0)</f>
        <v>0</v>
      </c>
      <c r="L79" s="90">
        <f>IFERROR(('MA Výkon'!L79*(Objednávka_ACDC!J$38+2*Objednávka_ACDC!J$58)/(Objednávka_ACDC!J$4+2*Objednávka_ACDC!J$5)),0)</f>
        <v>0</v>
      </c>
      <c r="M79" s="90">
        <f>IFERROR(('MA Výkon'!M79*(Objednávka_ACDC!K$38+2*Objednávka_ACDC!K$58)/(Objednávka_ACDC!K$4+2*Objednávka_ACDC!K$5)),0)</f>
        <v>0</v>
      </c>
      <c r="N79" s="90">
        <f>IFERROR(('MA Výkon'!N79*(Objednávka_ACDC!L$38+2*Objednávka_ACDC!L$58)/(Objednávka_ACDC!L$4+2*Objednávka_ACDC!L$5)),0)</f>
        <v>0</v>
      </c>
      <c r="O79" s="90">
        <f>IFERROR(('MA Výkon'!O79*(Objednávka_ACDC!M$38+2*Objednávka_ACDC!M$58)/(Objednávka_ACDC!M$4+2*Objednávka_ACDC!M$5)),0)</f>
        <v>0</v>
      </c>
      <c r="P79" s="90">
        <f>IFERROR(('MA Výkon'!P79*(Objednávka_ACDC!N$38+2*Objednávka_ACDC!N$58)/(Objednávka_ACDC!N$4+2*Objednávka_ACDC!N$5)),0)</f>
        <v>0</v>
      </c>
      <c r="Q79" s="90">
        <f>IFERROR(('MA Výkon'!Q79*(Objednávka_ACDC!O$38+2*Objednávka_ACDC!O$58)/(Objednávka_ACDC!O$4+2*Objednávka_ACDC!O$5)),0)</f>
        <v>0</v>
      </c>
      <c r="R79" s="90">
        <f>IFERROR(('MA Výkon'!R79*(Objednávka_ACDC!P$38+2*Objednávka_ACDC!P$58)/(Objednávka_ACDC!P$4+2*Objednávka_ACDC!P$5)),0)</f>
        <v>0</v>
      </c>
      <c r="S79" s="90">
        <f>IFERROR(('MA Výkon'!S79*(Objednávka_ACDC!Q$38+2*Objednávka_ACDC!Q$58)/(Objednávka_ACDC!Q$4+2*Objednávka_ACDC!Q$5)),0)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IFERROR(('MA Výkon'!E80*(Objednávka_ACDC!C$38+2*Objednávka_ACDC!C$58)/(Objednávka_ACDC!C$4+2*Objednávka_ACDC!C$5)),0)</f>
        <v>0</v>
      </c>
      <c r="F80" s="90">
        <f>IFERROR(('MA Výkon'!F80*(Objednávka_ACDC!D$38+2*Objednávka_ACDC!D$58)/(Objednávka_ACDC!D$4+2*Objednávka_ACDC!D$5)),0)</f>
        <v>0</v>
      </c>
      <c r="G80" s="90">
        <f>IFERROR(('MA Výkon'!G80*(Objednávka_ACDC!E$38+2*Objednávka_ACDC!E$58)/(Objednávka_ACDC!E$4+2*Objednávka_ACDC!E$5)),0)</f>
        <v>0</v>
      </c>
      <c r="H80" s="90">
        <f>IFERROR(('MA Výkon'!H80*(Objednávka_ACDC!F$38+2*Objednávka_ACDC!F$58)/(Objednávka_ACDC!F$4+2*Objednávka_ACDC!F$5)),0)</f>
        <v>0</v>
      </c>
      <c r="I80" s="90">
        <f>IFERROR(('MA Výkon'!I80*(Objednávka_ACDC!G$38+2*Objednávka_ACDC!G$58)/(Objednávka_ACDC!G$4+2*Objednávka_ACDC!G$5)),0)</f>
        <v>0</v>
      </c>
      <c r="J80" s="90">
        <f>IFERROR(('MA Výkon'!J80*(Objednávka_ACDC!H$38+2*Objednávka_ACDC!H$58)/(Objednávka_ACDC!H$4+2*Objednávka_ACDC!H$5)),0)</f>
        <v>0</v>
      </c>
      <c r="K80" s="90">
        <f>IFERROR(('MA Výkon'!K80*(Objednávka_ACDC!I$38+2*Objednávka_ACDC!I$58)/(Objednávka_ACDC!I$4+2*Objednávka_ACDC!I$5)),0)</f>
        <v>0</v>
      </c>
      <c r="L80" s="90">
        <f>IFERROR(('MA Výkon'!L80*(Objednávka_ACDC!J$38+2*Objednávka_ACDC!J$58)/(Objednávka_ACDC!J$4+2*Objednávka_ACDC!J$5)),0)</f>
        <v>0</v>
      </c>
      <c r="M80" s="90">
        <f>IFERROR(('MA Výkon'!M80*(Objednávka_ACDC!K$38+2*Objednávka_ACDC!K$58)/(Objednávka_ACDC!K$4+2*Objednávka_ACDC!K$5)),0)</f>
        <v>0</v>
      </c>
      <c r="N80" s="90">
        <f>IFERROR(('MA Výkon'!N80*(Objednávka_ACDC!L$38+2*Objednávka_ACDC!L$58)/(Objednávka_ACDC!L$4+2*Objednávka_ACDC!L$5)),0)</f>
        <v>0</v>
      </c>
      <c r="O80" s="90">
        <f>IFERROR(('MA Výkon'!O80*(Objednávka_ACDC!M$38+2*Objednávka_ACDC!M$58)/(Objednávka_ACDC!M$4+2*Objednávka_ACDC!M$5)),0)</f>
        <v>0</v>
      </c>
      <c r="P80" s="90">
        <f>IFERROR(('MA Výkon'!P80*(Objednávka_ACDC!N$38+2*Objednávka_ACDC!N$58)/(Objednávka_ACDC!N$4+2*Objednávka_ACDC!N$5)),0)</f>
        <v>0</v>
      </c>
      <c r="Q80" s="90">
        <f>IFERROR(('MA Výkon'!Q80*(Objednávka_ACDC!O$38+2*Objednávka_ACDC!O$58)/(Objednávka_ACDC!O$4+2*Objednávka_ACDC!O$5)),0)</f>
        <v>0</v>
      </c>
      <c r="R80" s="90">
        <f>IFERROR(('MA Výkon'!R80*(Objednávka_ACDC!P$38+2*Objednávka_ACDC!P$58)/(Objednávka_ACDC!P$4+2*Objednávka_ACDC!P$5)),0)</f>
        <v>0</v>
      </c>
      <c r="S80" s="90">
        <f>IFERROR(('MA Výkon'!S80*(Objednávka_ACDC!Q$38+2*Objednávka_ACDC!Q$58)/(Objednávka_ACDC!Q$4+2*Objednávka_ACDC!Q$5)),0)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IFERROR(('MA Výkon'!E81*(Objednávka_ACDC!C$38+2*Objednávka_ACDC!C$58)/(Objednávka_ACDC!C$4+2*Objednávka_ACDC!C$5)),0)</f>
        <v>0</v>
      </c>
      <c r="F81" s="90">
        <f>IFERROR(('MA Výkon'!F81*(Objednávka_ACDC!D$38+2*Objednávka_ACDC!D$58)/(Objednávka_ACDC!D$4+2*Objednávka_ACDC!D$5)),0)</f>
        <v>0</v>
      </c>
      <c r="G81" s="90">
        <f>IFERROR(('MA Výkon'!G81*(Objednávka_ACDC!E$38+2*Objednávka_ACDC!E$58)/(Objednávka_ACDC!E$4+2*Objednávka_ACDC!E$5)),0)</f>
        <v>0</v>
      </c>
      <c r="H81" s="90">
        <f>IFERROR(('MA Výkon'!H81*(Objednávka_ACDC!F$38+2*Objednávka_ACDC!F$58)/(Objednávka_ACDC!F$4+2*Objednávka_ACDC!F$5)),0)</f>
        <v>0</v>
      </c>
      <c r="I81" s="90">
        <f>IFERROR(('MA Výkon'!I81*(Objednávka_ACDC!G$38+2*Objednávka_ACDC!G$58)/(Objednávka_ACDC!G$4+2*Objednávka_ACDC!G$5)),0)</f>
        <v>0</v>
      </c>
      <c r="J81" s="90">
        <f>IFERROR(('MA Výkon'!J81*(Objednávka_ACDC!H$38+2*Objednávka_ACDC!H$58)/(Objednávka_ACDC!H$4+2*Objednávka_ACDC!H$5)),0)</f>
        <v>0</v>
      </c>
      <c r="K81" s="90">
        <f>IFERROR(('MA Výkon'!K81*(Objednávka_ACDC!I$38+2*Objednávka_ACDC!I$58)/(Objednávka_ACDC!I$4+2*Objednávka_ACDC!I$5)),0)</f>
        <v>0</v>
      </c>
      <c r="L81" s="90">
        <f>IFERROR(('MA Výkon'!L81*(Objednávka_ACDC!J$38+2*Objednávka_ACDC!J$58)/(Objednávka_ACDC!J$4+2*Objednávka_ACDC!J$5)),0)</f>
        <v>0</v>
      </c>
      <c r="M81" s="90">
        <f>IFERROR(('MA Výkon'!M81*(Objednávka_ACDC!K$38+2*Objednávka_ACDC!K$58)/(Objednávka_ACDC!K$4+2*Objednávka_ACDC!K$5)),0)</f>
        <v>0</v>
      </c>
      <c r="N81" s="90">
        <f>IFERROR(('MA Výkon'!N81*(Objednávka_ACDC!L$38+2*Objednávka_ACDC!L$58)/(Objednávka_ACDC!L$4+2*Objednávka_ACDC!L$5)),0)</f>
        <v>0</v>
      </c>
      <c r="O81" s="90">
        <f>IFERROR(('MA Výkon'!O81*(Objednávka_ACDC!M$38+2*Objednávka_ACDC!M$58)/(Objednávka_ACDC!M$4+2*Objednávka_ACDC!M$5)),0)</f>
        <v>0</v>
      </c>
      <c r="P81" s="90">
        <f>IFERROR(('MA Výkon'!P81*(Objednávka_ACDC!N$38+2*Objednávka_ACDC!N$58)/(Objednávka_ACDC!N$4+2*Objednávka_ACDC!N$5)),0)</f>
        <v>0</v>
      </c>
      <c r="Q81" s="90">
        <f>IFERROR(('MA Výkon'!Q81*(Objednávka_ACDC!O$38+2*Objednávka_ACDC!O$58)/(Objednávka_ACDC!O$4+2*Objednávka_ACDC!O$5)),0)</f>
        <v>0</v>
      </c>
      <c r="R81" s="90">
        <f>IFERROR(('MA Výkon'!R81*(Objednávka_ACDC!P$38+2*Objednávka_ACDC!P$58)/(Objednávka_ACDC!P$4+2*Objednávka_ACDC!P$5)),0)</f>
        <v>0</v>
      </c>
      <c r="S81" s="90">
        <f>IFERROR(('MA Výkon'!S81*(Objednávka_ACDC!Q$38+2*Objednávka_ACDC!Q$58)/(Objednávka_ACDC!Q$4+2*Objednávka_ACDC!Q$5)),0)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IFERROR(('MA Výkon'!E82*(Objednávka_ACDC!C$38+2*Objednávka_ACDC!C$58)/(Objednávka_ACDC!C$4+2*Objednávka_ACDC!C$5)),0)</f>
        <v>0</v>
      </c>
      <c r="F82" s="90">
        <f>IFERROR(('MA Výkon'!F82*(Objednávka_ACDC!D$38+2*Objednávka_ACDC!D$58)/(Objednávka_ACDC!D$4+2*Objednávka_ACDC!D$5)),0)</f>
        <v>0</v>
      </c>
      <c r="G82" s="90">
        <f>IFERROR(('MA Výkon'!G82*(Objednávka_ACDC!E$38+2*Objednávka_ACDC!E$58)/(Objednávka_ACDC!E$4+2*Objednávka_ACDC!E$5)),0)</f>
        <v>0</v>
      </c>
      <c r="H82" s="90">
        <f>IFERROR(('MA Výkon'!H82*(Objednávka_ACDC!F$38+2*Objednávka_ACDC!F$58)/(Objednávka_ACDC!F$4+2*Objednávka_ACDC!F$5)),0)</f>
        <v>0</v>
      </c>
      <c r="I82" s="90">
        <f>IFERROR(('MA Výkon'!I82*(Objednávka_ACDC!G$38+2*Objednávka_ACDC!G$58)/(Objednávka_ACDC!G$4+2*Objednávka_ACDC!G$5)),0)</f>
        <v>0</v>
      </c>
      <c r="J82" s="90">
        <f>IFERROR(('MA Výkon'!J82*(Objednávka_ACDC!H$38+2*Objednávka_ACDC!H$58)/(Objednávka_ACDC!H$4+2*Objednávka_ACDC!H$5)),0)</f>
        <v>0</v>
      </c>
      <c r="K82" s="90">
        <f>IFERROR(('MA Výkon'!K82*(Objednávka_ACDC!I$38+2*Objednávka_ACDC!I$58)/(Objednávka_ACDC!I$4+2*Objednávka_ACDC!I$5)),0)</f>
        <v>0</v>
      </c>
      <c r="L82" s="90">
        <f>IFERROR(('MA Výkon'!L82*(Objednávka_ACDC!J$38+2*Objednávka_ACDC!J$58)/(Objednávka_ACDC!J$4+2*Objednávka_ACDC!J$5)),0)</f>
        <v>0</v>
      </c>
      <c r="M82" s="90">
        <f>IFERROR(('MA Výkon'!M82*(Objednávka_ACDC!K$38+2*Objednávka_ACDC!K$58)/(Objednávka_ACDC!K$4+2*Objednávka_ACDC!K$5)),0)</f>
        <v>0</v>
      </c>
      <c r="N82" s="90">
        <f>IFERROR(('MA Výkon'!N82*(Objednávka_ACDC!L$38+2*Objednávka_ACDC!L$58)/(Objednávka_ACDC!L$4+2*Objednávka_ACDC!L$5)),0)</f>
        <v>0</v>
      </c>
      <c r="O82" s="90">
        <f>IFERROR(('MA Výkon'!O82*(Objednávka_ACDC!M$38+2*Objednávka_ACDC!M$58)/(Objednávka_ACDC!M$4+2*Objednávka_ACDC!M$5)),0)</f>
        <v>0</v>
      </c>
      <c r="P82" s="90">
        <f>IFERROR(('MA Výkon'!P82*(Objednávka_ACDC!N$38+2*Objednávka_ACDC!N$58)/(Objednávka_ACDC!N$4+2*Objednávka_ACDC!N$5)),0)</f>
        <v>0</v>
      </c>
      <c r="Q82" s="90">
        <f>IFERROR(('MA Výkon'!Q82*(Objednávka_ACDC!O$38+2*Objednávka_ACDC!O$58)/(Objednávka_ACDC!O$4+2*Objednávka_ACDC!O$5)),0)</f>
        <v>0</v>
      </c>
      <c r="R82" s="90">
        <f>IFERROR(('MA Výkon'!R82*(Objednávka_ACDC!P$38+2*Objednávka_ACDC!P$58)/(Objednávka_ACDC!P$4+2*Objednávka_ACDC!P$5)),0)</f>
        <v>0</v>
      </c>
      <c r="S82" s="90">
        <f>IFERROR(('MA Výkon'!S82*(Objednávka_ACDC!Q$38+2*Objednávka_ACDC!Q$58)/(Objednávka_ACDC!Q$4+2*Objednávka_ACDC!Q$5)),0)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18"/>
      <c r="E83" s="90">
        <f>IFERROR(('MA Výkon'!E83*(Objednávka_ACDC!C$38+2*Objednávka_ACDC!C$58)/(Objednávka_ACDC!C$4+2*Objednávka_ACDC!C$5)),0)</f>
        <v>0</v>
      </c>
      <c r="F83" s="90">
        <f>IFERROR(('MA Výkon'!F83*(Objednávka_ACDC!D$38+2*Objednávka_ACDC!D$58)/(Objednávka_ACDC!D$4+2*Objednávka_ACDC!D$5)),0)</f>
        <v>0</v>
      </c>
      <c r="G83" s="90">
        <f>IFERROR(('MA Výkon'!G83*(Objednávka_ACDC!E$38+2*Objednávka_ACDC!E$58)/(Objednávka_ACDC!E$4+2*Objednávka_ACDC!E$5)),0)</f>
        <v>0</v>
      </c>
      <c r="H83" s="90">
        <f>IFERROR(('MA Výkon'!H83*(Objednávka_ACDC!F$38+2*Objednávka_ACDC!F$58)/(Objednávka_ACDC!F$4+2*Objednávka_ACDC!F$5)),0)</f>
        <v>0</v>
      </c>
      <c r="I83" s="90">
        <f>IFERROR(('MA Výkon'!I83*(Objednávka_ACDC!G$38+2*Objednávka_ACDC!G$58)/(Objednávka_ACDC!G$4+2*Objednávka_ACDC!G$5)),0)</f>
        <v>0</v>
      </c>
      <c r="J83" s="90">
        <f>IFERROR(('MA Výkon'!J83*(Objednávka_ACDC!H$38+2*Objednávka_ACDC!H$58)/(Objednávka_ACDC!H$4+2*Objednávka_ACDC!H$5)),0)</f>
        <v>0</v>
      </c>
      <c r="K83" s="90">
        <f>IFERROR(('MA Výkon'!K83*(Objednávka_ACDC!I$38+2*Objednávka_ACDC!I$58)/(Objednávka_ACDC!I$4+2*Objednávka_ACDC!I$5)),0)</f>
        <v>0</v>
      </c>
      <c r="L83" s="90">
        <f>IFERROR(('MA Výkon'!L83*(Objednávka_ACDC!J$38+2*Objednávka_ACDC!J$58)/(Objednávka_ACDC!J$4+2*Objednávka_ACDC!J$5)),0)</f>
        <v>0</v>
      </c>
      <c r="M83" s="90">
        <f>IFERROR(('MA Výkon'!M83*(Objednávka_ACDC!K$38+2*Objednávka_ACDC!K$58)/(Objednávka_ACDC!K$4+2*Objednávka_ACDC!K$5)),0)</f>
        <v>0</v>
      </c>
      <c r="N83" s="90">
        <f>IFERROR(('MA Výkon'!N83*(Objednávka_ACDC!L$38+2*Objednávka_ACDC!L$58)/(Objednávka_ACDC!L$4+2*Objednávka_ACDC!L$5)),0)</f>
        <v>0</v>
      </c>
      <c r="O83" s="90">
        <f>IFERROR(('MA Výkon'!O83*(Objednávka_ACDC!M$38+2*Objednávka_ACDC!M$58)/(Objednávka_ACDC!M$4+2*Objednávka_ACDC!M$5)),0)</f>
        <v>0</v>
      </c>
      <c r="P83" s="90">
        <f>IFERROR(('MA Výkon'!P83*(Objednávka_ACDC!N$38+2*Objednávka_ACDC!N$58)/(Objednávka_ACDC!N$4+2*Objednávka_ACDC!N$5)),0)</f>
        <v>0</v>
      </c>
      <c r="Q83" s="90">
        <f>IFERROR(('MA Výkon'!Q83*(Objednávka_ACDC!O$38+2*Objednávka_ACDC!O$58)/(Objednávka_ACDC!O$4+2*Objednávka_ACDC!O$5)),0)</f>
        <v>0</v>
      </c>
      <c r="R83" s="90">
        <f>IFERROR(('MA Výkon'!R83*(Objednávka_ACDC!P$38+2*Objednávka_ACDC!P$58)/(Objednávka_ACDC!P$4+2*Objednávka_ACDC!P$5)),0)</f>
        <v>0</v>
      </c>
      <c r="S83" s="90">
        <f>IFERROR(('MA Výkon'!S83*(Objednávka_ACDC!Q$38+2*Objednávka_ACDC!Q$58)/(Objednávka_ACDC!Q$4+2*Objednávka_ACDC!Q$5)),0)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18"/>
      <c r="E84" s="301">
        <f>'MA Výkon'!E84</f>
        <v>0</v>
      </c>
      <c r="F84" s="301">
        <f>'MA Výkon'!F84</f>
        <v>0</v>
      </c>
      <c r="G84" s="301">
        <f>'MA Výkon'!G84</f>
        <v>0</v>
      </c>
      <c r="H84" s="301">
        <f>'MA Výkon'!H84</f>
        <v>0</v>
      </c>
      <c r="I84" s="301">
        <f>'MA Výkon'!I84</f>
        <v>0</v>
      </c>
      <c r="J84" s="301">
        <f>'MA Výkon'!J84</f>
        <v>0</v>
      </c>
      <c r="K84" s="301">
        <f>'MA Výkon'!K84</f>
        <v>0</v>
      </c>
      <c r="L84" s="301">
        <f>'MA Výkon'!L84</f>
        <v>0</v>
      </c>
      <c r="M84" s="301">
        <f>'MA Výkon'!M84</f>
        <v>0</v>
      </c>
      <c r="N84" s="301">
        <f>'MA Výkon'!N84</f>
        <v>0</v>
      </c>
      <c r="O84" s="301">
        <f>'MA Výkon'!O84</f>
        <v>0</v>
      </c>
      <c r="P84" s="301">
        <f>'MA Výkon'!P84</f>
        <v>0</v>
      </c>
      <c r="Q84" s="301">
        <f>'MA Výkon'!Q84</f>
        <v>0</v>
      </c>
      <c r="R84" s="301">
        <f>'MA Výkon'!R84</f>
        <v>0</v>
      </c>
      <c r="S84" s="301">
        <f>'MA Výkon'!S84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18"/>
      <c r="E85" s="301">
        <f>'MA Výkon'!E85</f>
        <v>0</v>
      </c>
      <c r="F85" s="301">
        <f>'MA Výkon'!F85</f>
        <v>0</v>
      </c>
      <c r="G85" s="301">
        <f>'MA Výkon'!G85</f>
        <v>0</v>
      </c>
      <c r="H85" s="301">
        <f>'MA Výkon'!H85</f>
        <v>0</v>
      </c>
      <c r="I85" s="301">
        <f>'MA Výkon'!I85</f>
        <v>0</v>
      </c>
      <c r="J85" s="301">
        <f>'MA Výkon'!J85</f>
        <v>0</v>
      </c>
      <c r="K85" s="301">
        <f>'MA Výkon'!K85</f>
        <v>0</v>
      </c>
      <c r="L85" s="301">
        <f>'MA Výkon'!L85</f>
        <v>0</v>
      </c>
      <c r="M85" s="301">
        <f>'MA Výkon'!M85</f>
        <v>0</v>
      </c>
      <c r="N85" s="301">
        <f>'MA Výkon'!N85</f>
        <v>0</v>
      </c>
      <c r="O85" s="301">
        <f>'MA Výkon'!O85</f>
        <v>0</v>
      </c>
      <c r="P85" s="301">
        <f>'MA Výkon'!P85</f>
        <v>0</v>
      </c>
      <c r="Q85" s="301">
        <f>'MA Výkon'!Q85</f>
        <v>0</v>
      </c>
      <c r="R85" s="301">
        <f>'MA Výkon'!R85</f>
        <v>0</v>
      </c>
      <c r="S85" s="301">
        <f>'MA Výkon'!S85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18" t="str">
        <f>'Model výchozí (MV)'!D86</f>
        <v>Finanční náklady</v>
      </c>
      <c r="E86" s="90">
        <f>IFERROR(('MA Výkon'!E86*(Objednávka_ACDC!C$38+2*Objednávka_ACDC!C$58)/(Objednávka_ACDC!C$4+2*Objednávka_ACDC!C$5)),0)</f>
        <v>0</v>
      </c>
      <c r="F86" s="90">
        <f>IFERROR(('MA Výkon'!F86*(Objednávka_ACDC!D$38+2*Objednávka_ACDC!D$58)/(Objednávka_ACDC!D$4+2*Objednávka_ACDC!D$5)),0)</f>
        <v>0</v>
      </c>
      <c r="G86" s="90">
        <f>IFERROR(('MA Výkon'!G86*(Objednávka_ACDC!E$38+2*Objednávka_ACDC!E$58)/(Objednávka_ACDC!E$4+2*Objednávka_ACDC!E$5)),0)</f>
        <v>0</v>
      </c>
      <c r="H86" s="90">
        <f>IFERROR(('MA Výkon'!H86*(Objednávka_ACDC!F$38+2*Objednávka_ACDC!F$58)/(Objednávka_ACDC!F$4+2*Objednávka_ACDC!F$5)),0)</f>
        <v>0</v>
      </c>
      <c r="I86" s="90">
        <f>IFERROR(('MA Výkon'!I86*(Objednávka_ACDC!G$38+2*Objednávka_ACDC!G$58)/(Objednávka_ACDC!G$4+2*Objednávka_ACDC!G$5)),0)</f>
        <v>0</v>
      </c>
      <c r="J86" s="90">
        <f>IFERROR(('MA Výkon'!J86*(Objednávka_ACDC!H$38+2*Objednávka_ACDC!H$58)/(Objednávka_ACDC!H$4+2*Objednávka_ACDC!H$5)),0)</f>
        <v>0</v>
      </c>
      <c r="K86" s="90">
        <f>IFERROR(('MA Výkon'!K86*(Objednávka_ACDC!I$38+2*Objednávka_ACDC!I$58)/(Objednávka_ACDC!I$4+2*Objednávka_ACDC!I$5)),0)</f>
        <v>0</v>
      </c>
      <c r="L86" s="90">
        <f>IFERROR(('MA Výkon'!L86*(Objednávka_ACDC!J$38+2*Objednávka_ACDC!J$58)/(Objednávka_ACDC!J$4+2*Objednávka_ACDC!J$5)),0)</f>
        <v>0</v>
      </c>
      <c r="M86" s="90">
        <f>IFERROR(('MA Výkon'!M86*(Objednávka_ACDC!K$38+2*Objednávka_ACDC!K$58)/(Objednávka_ACDC!K$4+2*Objednávka_ACDC!K$5)),0)</f>
        <v>0</v>
      </c>
      <c r="N86" s="90">
        <f>IFERROR(('MA Výkon'!N86*(Objednávka_ACDC!L$38+2*Objednávka_ACDC!L$58)/(Objednávka_ACDC!L$4+2*Objednávka_ACDC!L$5)),0)</f>
        <v>0</v>
      </c>
      <c r="O86" s="90">
        <f>IFERROR(('MA Výkon'!O86*(Objednávka_ACDC!M$38+2*Objednávka_ACDC!M$58)/(Objednávka_ACDC!M$4+2*Objednávka_ACDC!M$5)),0)</f>
        <v>0</v>
      </c>
      <c r="P86" s="90">
        <f>IFERROR(('MA Výkon'!P86*(Objednávka_ACDC!N$38+2*Objednávka_ACDC!N$58)/(Objednávka_ACDC!N$4+2*Objednávka_ACDC!N$5)),0)</f>
        <v>0</v>
      </c>
      <c r="Q86" s="90">
        <f>IFERROR(('MA Výkon'!Q86*(Objednávka_ACDC!O$38+2*Objednávka_ACDC!O$58)/(Objednávka_ACDC!O$4+2*Objednávka_ACDC!O$5)),0)</f>
        <v>0</v>
      </c>
      <c r="R86" s="90">
        <f>IFERROR(('MA Výkon'!R86*(Objednávka_ACDC!P$38+2*Objednávka_ACDC!P$58)/(Objednávka_ACDC!P$4+2*Objednávka_ACDC!P$5)),0)</f>
        <v>0</v>
      </c>
      <c r="S86" s="90">
        <f>IFERROR(('MA Výkon'!S86*(Objednávka_ACDC!Q$38+2*Objednávka_ACDC!Q$58)/(Objednávka_ACDC!Q$4+2*Objednávka_ACDC!Q$5)),0)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18" t="str">
        <f>'Model výchozí (MV)'!D87</f>
        <v>Ostatní</v>
      </c>
      <c r="E87" s="90">
        <f>IFERROR(('MA Výkon'!E87*(Objednávka_ACDC!C$38+2*Objednávka_ACDC!C$58)/(Objednávka_ACDC!C$4+2*Objednávka_ACDC!C$5)),0)</f>
        <v>0</v>
      </c>
      <c r="F87" s="90">
        <f>IFERROR(('MA Výkon'!F87*(Objednávka_ACDC!D$38+2*Objednávka_ACDC!D$58)/(Objednávka_ACDC!D$4+2*Objednávka_ACDC!D$5)),0)</f>
        <v>0</v>
      </c>
      <c r="G87" s="90">
        <f>IFERROR(('MA Výkon'!G87*(Objednávka_ACDC!E$38+2*Objednávka_ACDC!E$58)/(Objednávka_ACDC!E$4+2*Objednávka_ACDC!E$5)),0)</f>
        <v>0</v>
      </c>
      <c r="H87" s="90">
        <f>IFERROR(('MA Výkon'!H87*(Objednávka_ACDC!F$38+2*Objednávka_ACDC!F$58)/(Objednávka_ACDC!F$4+2*Objednávka_ACDC!F$5)),0)</f>
        <v>0</v>
      </c>
      <c r="I87" s="90">
        <f>IFERROR(('MA Výkon'!I87*(Objednávka_ACDC!G$38+2*Objednávka_ACDC!G$58)/(Objednávka_ACDC!G$4+2*Objednávka_ACDC!G$5)),0)</f>
        <v>0</v>
      </c>
      <c r="J87" s="90">
        <f>IFERROR(('MA Výkon'!J87*(Objednávka_ACDC!H$38+2*Objednávka_ACDC!H$58)/(Objednávka_ACDC!H$4+2*Objednávka_ACDC!H$5)),0)</f>
        <v>0</v>
      </c>
      <c r="K87" s="90">
        <f>IFERROR(('MA Výkon'!K87*(Objednávka_ACDC!I$38+2*Objednávka_ACDC!I$58)/(Objednávka_ACDC!I$4+2*Objednávka_ACDC!I$5)),0)</f>
        <v>0</v>
      </c>
      <c r="L87" s="90">
        <f>IFERROR(('MA Výkon'!L87*(Objednávka_ACDC!J$38+2*Objednávka_ACDC!J$58)/(Objednávka_ACDC!J$4+2*Objednávka_ACDC!J$5)),0)</f>
        <v>0</v>
      </c>
      <c r="M87" s="90">
        <f>IFERROR(('MA Výkon'!M87*(Objednávka_ACDC!K$38+2*Objednávka_ACDC!K$58)/(Objednávka_ACDC!K$4+2*Objednávka_ACDC!K$5)),0)</f>
        <v>0</v>
      </c>
      <c r="N87" s="90">
        <f>IFERROR(('MA Výkon'!N87*(Objednávka_ACDC!L$38+2*Objednávka_ACDC!L$58)/(Objednávka_ACDC!L$4+2*Objednávka_ACDC!L$5)),0)</f>
        <v>0</v>
      </c>
      <c r="O87" s="90">
        <f>IFERROR(('MA Výkon'!O87*(Objednávka_ACDC!M$38+2*Objednávka_ACDC!M$58)/(Objednávka_ACDC!M$4+2*Objednávka_ACDC!M$5)),0)</f>
        <v>0</v>
      </c>
      <c r="P87" s="90">
        <f>IFERROR(('MA Výkon'!P87*(Objednávka_ACDC!N$38+2*Objednávka_ACDC!N$58)/(Objednávka_ACDC!N$4+2*Objednávka_ACDC!N$5)),0)</f>
        <v>0</v>
      </c>
      <c r="Q87" s="90">
        <f>IFERROR(('MA Výkon'!Q87*(Objednávka_ACDC!O$38+2*Objednávka_ACDC!O$58)/(Objednávka_ACDC!O$4+2*Objednávka_ACDC!O$5)),0)</f>
        <v>0</v>
      </c>
      <c r="R87" s="90">
        <f>IFERROR(('MA Výkon'!R87*(Objednávka_ACDC!P$38+2*Objednávka_ACDC!P$58)/(Objednávka_ACDC!P$4+2*Objednávka_ACDC!P$5)),0)</f>
        <v>0</v>
      </c>
      <c r="S87" s="90">
        <f>IFERROR(('MA Výkon'!S87*(Objednávka_ACDC!Q$38+2*Objednávka_ACDC!Q$58)/(Objednávka_ACDC!Q$4+2*Objednávka_ACDC!Q$5)),0)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18"/>
      <c r="E88" s="90">
        <f>IFERROR(('MA Výkon'!E88*(Objednávka_ACDC!C$38+2*Objednávka_ACDC!C$58)/(Objednávka_ACDC!C$4+2*Objednávka_ACDC!C$5)),0)</f>
        <v>0</v>
      </c>
      <c r="F88" s="90">
        <f>IFERROR(('MA Výkon'!F88*(Objednávka_ACDC!D$38+2*Objednávka_ACDC!D$58)/(Objednávka_ACDC!D$4+2*Objednávka_ACDC!D$5)),0)</f>
        <v>0</v>
      </c>
      <c r="G88" s="90">
        <f>IFERROR(('MA Výkon'!G88*(Objednávka_ACDC!E$38+2*Objednávka_ACDC!E$58)/(Objednávka_ACDC!E$4+2*Objednávka_ACDC!E$5)),0)</f>
        <v>0</v>
      </c>
      <c r="H88" s="90">
        <f>IFERROR(('MA Výkon'!H88*(Objednávka_ACDC!F$38+2*Objednávka_ACDC!F$58)/(Objednávka_ACDC!F$4+2*Objednávka_ACDC!F$5)),0)</f>
        <v>0</v>
      </c>
      <c r="I88" s="90">
        <f>IFERROR(('MA Výkon'!I88*(Objednávka_ACDC!G$38+2*Objednávka_ACDC!G$58)/(Objednávka_ACDC!G$4+2*Objednávka_ACDC!G$5)),0)</f>
        <v>0</v>
      </c>
      <c r="J88" s="90">
        <f>IFERROR(('MA Výkon'!J88*(Objednávka_ACDC!H$38+2*Objednávka_ACDC!H$58)/(Objednávka_ACDC!H$4+2*Objednávka_ACDC!H$5)),0)</f>
        <v>0</v>
      </c>
      <c r="K88" s="90">
        <f>IFERROR(('MA Výkon'!K88*(Objednávka_ACDC!I$38+2*Objednávka_ACDC!I$58)/(Objednávka_ACDC!I$4+2*Objednávka_ACDC!I$5)),0)</f>
        <v>0</v>
      </c>
      <c r="L88" s="90">
        <f>IFERROR(('MA Výkon'!L88*(Objednávka_ACDC!J$38+2*Objednávka_ACDC!J$58)/(Objednávka_ACDC!J$4+2*Objednávka_ACDC!J$5)),0)</f>
        <v>0</v>
      </c>
      <c r="M88" s="90">
        <f>IFERROR(('MA Výkon'!M88*(Objednávka_ACDC!K$38+2*Objednávka_ACDC!K$58)/(Objednávka_ACDC!K$4+2*Objednávka_ACDC!K$5)),0)</f>
        <v>0</v>
      </c>
      <c r="N88" s="90">
        <f>IFERROR(('MA Výkon'!N88*(Objednávka_ACDC!L$38+2*Objednávka_ACDC!L$58)/(Objednávka_ACDC!L$4+2*Objednávka_ACDC!L$5)),0)</f>
        <v>0</v>
      </c>
      <c r="O88" s="90">
        <f>IFERROR(('MA Výkon'!O88*(Objednávka_ACDC!M$38+2*Objednávka_ACDC!M$58)/(Objednávka_ACDC!M$4+2*Objednávka_ACDC!M$5)),0)</f>
        <v>0</v>
      </c>
      <c r="P88" s="90">
        <f>IFERROR(('MA Výkon'!P88*(Objednávka_ACDC!N$38+2*Objednávka_ACDC!N$58)/(Objednávka_ACDC!N$4+2*Objednávka_ACDC!N$5)),0)</f>
        <v>0</v>
      </c>
      <c r="Q88" s="90">
        <f>IFERROR(('MA Výkon'!Q88*(Objednávka_ACDC!O$38+2*Objednávka_ACDC!O$58)/(Objednávka_ACDC!O$4+2*Objednávka_ACDC!O$5)),0)</f>
        <v>0</v>
      </c>
      <c r="R88" s="90">
        <f>IFERROR(('MA Výkon'!R88*(Objednávka_ACDC!P$38+2*Objednávka_ACDC!P$58)/(Objednávka_ACDC!P$4+2*Objednávka_ACDC!P$5)),0)</f>
        <v>0</v>
      </c>
      <c r="S88" s="90">
        <f>IFERROR(('MA Výkon'!S88*(Objednávka_ACDC!Q$38+2*Objednávka_ACDC!Q$58)/(Objednávka_ACDC!Q$4+2*Objednávka_ACDC!Q$5)),0)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18"/>
      <c r="E89" s="90">
        <f>IFERROR(('MA Výkon'!E89*(Objednávka_ACDC!C$38+2*Objednávka_ACDC!C$58)/(Objednávka_ACDC!C$4+2*Objednávka_ACDC!C$5)),0)</f>
        <v>0</v>
      </c>
      <c r="F89" s="90">
        <f>IFERROR(('MA Výkon'!F89*(Objednávka_ACDC!D$38+2*Objednávka_ACDC!D$58)/(Objednávka_ACDC!D$4+2*Objednávka_ACDC!D$5)),0)</f>
        <v>0</v>
      </c>
      <c r="G89" s="90">
        <f>IFERROR(('MA Výkon'!G89*(Objednávka_ACDC!E$38+2*Objednávka_ACDC!E$58)/(Objednávka_ACDC!E$4+2*Objednávka_ACDC!E$5)),0)</f>
        <v>0</v>
      </c>
      <c r="H89" s="90">
        <f>IFERROR(('MA Výkon'!H89*(Objednávka_ACDC!F$38+2*Objednávka_ACDC!F$58)/(Objednávka_ACDC!F$4+2*Objednávka_ACDC!F$5)),0)</f>
        <v>0</v>
      </c>
      <c r="I89" s="90">
        <f>IFERROR(('MA Výkon'!I89*(Objednávka_ACDC!G$38+2*Objednávka_ACDC!G$58)/(Objednávka_ACDC!G$4+2*Objednávka_ACDC!G$5)),0)</f>
        <v>0</v>
      </c>
      <c r="J89" s="90">
        <f>IFERROR(('MA Výkon'!J89*(Objednávka_ACDC!H$38+2*Objednávka_ACDC!H$58)/(Objednávka_ACDC!H$4+2*Objednávka_ACDC!H$5)),0)</f>
        <v>0</v>
      </c>
      <c r="K89" s="90">
        <f>IFERROR(('MA Výkon'!K89*(Objednávka_ACDC!I$38+2*Objednávka_ACDC!I$58)/(Objednávka_ACDC!I$4+2*Objednávka_ACDC!I$5)),0)</f>
        <v>0</v>
      </c>
      <c r="L89" s="90">
        <f>IFERROR(('MA Výkon'!L89*(Objednávka_ACDC!J$38+2*Objednávka_ACDC!J$58)/(Objednávka_ACDC!J$4+2*Objednávka_ACDC!J$5)),0)</f>
        <v>0</v>
      </c>
      <c r="M89" s="90">
        <f>IFERROR(('MA Výkon'!M89*(Objednávka_ACDC!K$38+2*Objednávka_ACDC!K$58)/(Objednávka_ACDC!K$4+2*Objednávka_ACDC!K$5)),0)</f>
        <v>0</v>
      </c>
      <c r="N89" s="90">
        <f>IFERROR(('MA Výkon'!N89*(Objednávka_ACDC!L$38+2*Objednávka_ACDC!L$58)/(Objednávka_ACDC!L$4+2*Objednávka_ACDC!L$5)),0)</f>
        <v>0</v>
      </c>
      <c r="O89" s="90">
        <f>IFERROR(('MA Výkon'!O89*(Objednávka_ACDC!M$38+2*Objednávka_ACDC!M$58)/(Objednávka_ACDC!M$4+2*Objednávka_ACDC!M$5)),0)</f>
        <v>0</v>
      </c>
      <c r="P89" s="90">
        <f>IFERROR(('MA Výkon'!P89*(Objednávka_ACDC!N$38+2*Objednávka_ACDC!N$58)/(Objednávka_ACDC!N$4+2*Objednávka_ACDC!N$5)),0)</f>
        <v>0</v>
      </c>
      <c r="Q89" s="90">
        <f>IFERROR(('MA Výkon'!Q89*(Objednávka_ACDC!O$38+2*Objednávka_ACDC!O$58)/(Objednávka_ACDC!O$4+2*Objednávka_ACDC!O$5)),0)</f>
        <v>0</v>
      </c>
      <c r="R89" s="90">
        <f>IFERROR(('MA Výkon'!R89*(Objednávka_ACDC!P$38+2*Objednávka_ACDC!P$58)/(Objednávka_ACDC!P$4+2*Objednávka_ACDC!P$5)),0)</f>
        <v>0</v>
      </c>
      <c r="S89" s="90">
        <f>IFERROR(('MA Výkon'!S89*(Objednávka_ACDC!Q$38+2*Objednávka_ACDC!Q$58)/(Objednávka_ACDC!Q$4+2*Objednávka_ACDC!Q$5)),0)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18"/>
      <c r="E90" s="90">
        <f>IFERROR(('MA Výkon'!E90*(Objednávka_ACDC!C$38+2*Objednávka_ACDC!C$58)/(Objednávka_ACDC!C$4+2*Objednávka_ACDC!C$5)),0)</f>
        <v>0</v>
      </c>
      <c r="F90" s="90">
        <f>IFERROR(('MA Výkon'!F90*(Objednávka_ACDC!D$38+2*Objednávka_ACDC!D$58)/(Objednávka_ACDC!D$4+2*Objednávka_ACDC!D$5)),0)</f>
        <v>0</v>
      </c>
      <c r="G90" s="90">
        <f>IFERROR(('MA Výkon'!G90*(Objednávka_ACDC!E$38+2*Objednávka_ACDC!E$58)/(Objednávka_ACDC!E$4+2*Objednávka_ACDC!E$5)),0)</f>
        <v>0</v>
      </c>
      <c r="H90" s="90">
        <f>IFERROR(('MA Výkon'!H90*(Objednávka_ACDC!F$38+2*Objednávka_ACDC!F$58)/(Objednávka_ACDC!F$4+2*Objednávka_ACDC!F$5)),0)</f>
        <v>0</v>
      </c>
      <c r="I90" s="90">
        <f>IFERROR(('MA Výkon'!I90*(Objednávka_ACDC!G$38+2*Objednávka_ACDC!G$58)/(Objednávka_ACDC!G$4+2*Objednávka_ACDC!G$5)),0)</f>
        <v>0</v>
      </c>
      <c r="J90" s="90">
        <f>IFERROR(('MA Výkon'!J90*(Objednávka_ACDC!H$38+2*Objednávka_ACDC!H$58)/(Objednávka_ACDC!H$4+2*Objednávka_ACDC!H$5)),0)</f>
        <v>0</v>
      </c>
      <c r="K90" s="90">
        <f>IFERROR(('MA Výkon'!K90*(Objednávka_ACDC!I$38+2*Objednávka_ACDC!I$58)/(Objednávka_ACDC!I$4+2*Objednávka_ACDC!I$5)),0)</f>
        <v>0</v>
      </c>
      <c r="L90" s="90">
        <f>IFERROR(('MA Výkon'!L90*(Objednávka_ACDC!J$38+2*Objednávka_ACDC!J$58)/(Objednávka_ACDC!J$4+2*Objednávka_ACDC!J$5)),0)</f>
        <v>0</v>
      </c>
      <c r="M90" s="90">
        <f>IFERROR(('MA Výkon'!M90*(Objednávka_ACDC!K$38+2*Objednávka_ACDC!K$58)/(Objednávka_ACDC!K$4+2*Objednávka_ACDC!K$5)),0)</f>
        <v>0</v>
      </c>
      <c r="N90" s="90">
        <f>IFERROR(('MA Výkon'!N90*(Objednávka_ACDC!L$38+2*Objednávka_ACDC!L$58)/(Objednávka_ACDC!L$4+2*Objednávka_ACDC!L$5)),0)</f>
        <v>0</v>
      </c>
      <c r="O90" s="90">
        <f>IFERROR(('MA Výkon'!O90*(Objednávka_ACDC!M$38+2*Objednávka_ACDC!M$58)/(Objednávka_ACDC!M$4+2*Objednávka_ACDC!M$5)),0)</f>
        <v>0</v>
      </c>
      <c r="P90" s="90">
        <f>IFERROR(('MA Výkon'!P90*(Objednávka_ACDC!N$38+2*Objednávka_ACDC!N$58)/(Objednávka_ACDC!N$4+2*Objednávka_ACDC!N$5)),0)</f>
        <v>0</v>
      </c>
      <c r="Q90" s="90">
        <f>IFERROR(('MA Výkon'!Q90*(Objednávka_ACDC!O$38+2*Objednávka_ACDC!O$58)/(Objednávka_ACDC!O$4+2*Objednávka_ACDC!O$5)),0)</f>
        <v>0</v>
      </c>
      <c r="R90" s="90">
        <f>IFERROR(('MA Výkon'!R90*(Objednávka_ACDC!P$38+2*Objednávka_ACDC!P$58)/(Objednávka_ACDC!P$4+2*Objednávka_ACDC!P$5)),0)</f>
        <v>0</v>
      </c>
      <c r="S90" s="90">
        <f>IFERROR(('MA Výkon'!S90*(Objednávka_ACDC!Q$38+2*Objednávka_ACDC!Q$58)/(Objednávka_ACDC!Q$4+2*Objednávka_ACDC!Q$5)),0)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112"/>
      <c r="E91" s="90">
        <f>IFERROR(('MA Výkon'!E91*(Objednávka_ACDC!C$38+2*Objednávka_ACDC!C$58)/(Objednávka_ACDC!C$4+2*Objednávka_ACDC!C$5)),0)</f>
        <v>0</v>
      </c>
      <c r="F91" s="90">
        <f>IFERROR(('MA Výkon'!F91*(Objednávka_ACDC!D$38+2*Objednávka_ACDC!D$58)/(Objednávka_ACDC!D$4+2*Objednávka_ACDC!D$5)),0)</f>
        <v>0</v>
      </c>
      <c r="G91" s="90">
        <f>IFERROR(('MA Výkon'!G91*(Objednávka_ACDC!E$38+2*Objednávka_ACDC!E$58)/(Objednávka_ACDC!E$4+2*Objednávka_ACDC!E$5)),0)</f>
        <v>0</v>
      </c>
      <c r="H91" s="90">
        <f>IFERROR(('MA Výkon'!H91*(Objednávka_ACDC!F$38+2*Objednávka_ACDC!F$58)/(Objednávka_ACDC!F$4+2*Objednávka_ACDC!F$5)),0)</f>
        <v>0</v>
      </c>
      <c r="I91" s="90">
        <f>IFERROR(('MA Výkon'!I91*(Objednávka_ACDC!G$38+2*Objednávka_ACDC!G$58)/(Objednávka_ACDC!G$4+2*Objednávka_ACDC!G$5)),0)</f>
        <v>0</v>
      </c>
      <c r="J91" s="90">
        <f>IFERROR(('MA Výkon'!J91*(Objednávka_ACDC!H$38+2*Objednávka_ACDC!H$58)/(Objednávka_ACDC!H$4+2*Objednávka_ACDC!H$5)),0)</f>
        <v>0</v>
      </c>
      <c r="K91" s="90">
        <f>IFERROR(('MA Výkon'!K91*(Objednávka_ACDC!I$38+2*Objednávka_ACDC!I$58)/(Objednávka_ACDC!I$4+2*Objednávka_ACDC!I$5)),0)</f>
        <v>0</v>
      </c>
      <c r="L91" s="90">
        <f>IFERROR(('MA Výkon'!L91*(Objednávka_ACDC!J$38+2*Objednávka_ACDC!J$58)/(Objednávka_ACDC!J$4+2*Objednávka_ACDC!J$5)),0)</f>
        <v>0</v>
      </c>
      <c r="M91" s="90">
        <f>IFERROR(('MA Výkon'!M91*(Objednávka_ACDC!K$38+2*Objednávka_ACDC!K$58)/(Objednávka_ACDC!K$4+2*Objednávka_ACDC!K$5)),0)</f>
        <v>0</v>
      </c>
      <c r="N91" s="90">
        <f>IFERROR(('MA Výkon'!N91*(Objednávka_ACDC!L$38+2*Objednávka_ACDC!L$58)/(Objednávka_ACDC!L$4+2*Objednávka_ACDC!L$5)),0)</f>
        <v>0</v>
      </c>
      <c r="O91" s="90">
        <f>IFERROR(('MA Výkon'!O91*(Objednávka_ACDC!M$38+2*Objednávka_ACDC!M$58)/(Objednávka_ACDC!M$4+2*Objednávka_ACDC!M$5)),0)</f>
        <v>0</v>
      </c>
      <c r="P91" s="90">
        <f>IFERROR(('MA Výkon'!P91*(Objednávka_ACDC!N$38+2*Objednávka_ACDC!N$58)/(Objednávka_ACDC!N$4+2*Objednávka_ACDC!N$5)),0)</f>
        <v>0</v>
      </c>
      <c r="Q91" s="90">
        <f>IFERROR(('MA Výkon'!Q91*(Objednávka_ACDC!O$38+2*Objednávka_ACDC!O$58)/(Objednávka_ACDC!O$4+2*Objednávka_ACDC!O$5)),0)</f>
        <v>0</v>
      </c>
      <c r="R91" s="90">
        <f>IFERROR(('MA Výkon'!R91*(Objednávka_ACDC!P$38+2*Objednávka_ACDC!P$58)/(Objednávka_ACDC!P$4+2*Objednávka_ACDC!P$5)),0)</f>
        <v>0</v>
      </c>
      <c r="S91" s="90">
        <f>IFERROR(('MA Výkon'!S91*(Objednávka_ACDC!Q$38+2*Objednávka_ACDC!Q$58)/(Objednávka_ACDC!Q$4+2*Objednávka_ACDC!Q$5)),0)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196</v>
      </c>
      <c r="C92" s="9"/>
      <c r="D92" s="61" t="s">
        <v>199</v>
      </c>
      <c r="E92" s="298">
        <f t="shared" ref="E92:S92" si="36">SUM(E67:E91)</f>
        <v>0</v>
      </c>
      <c r="F92" s="298">
        <f t="shared" si="36"/>
        <v>0</v>
      </c>
      <c r="G92" s="298">
        <f t="shared" si="36"/>
        <v>0</v>
      </c>
      <c r="H92" s="298">
        <f t="shared" si="36"/>
        <v>0</v>
      </c>
      <c r="I92" s="298">
        <f t="shared" si="36"/>
        <v>0</v>
      </c>
      <c r="J92" s="298">
        <f t="shared" si="36"/>
        <v>0</v>
      </c>
      <c r="K92" s="298">
        <f t="shared" si="36"/>
        <v>0</v>
      </c>
      <c r="L92" s="298">
        <f t="shared" si="36"/>
        <v>0</v>
      </c>
      <c r="M92" s="298">
        <f t="shared" si="36"/>
        <v>0</v>
      </c>
      <c r="N92" s="298">
        <f t="shared" si="36"/>
        <v>0</v>
      </c>
      <c r="O92" s="298">
        <f t="shared" si="36"/>
        <v>0</v>
      </c>
      <c r="P92" s="298">
        <f t="shared" si="36"/>
        <v>0</v>
      </c>
      <c r="Q92" s="298">
        <f t="shared" si="36"/>
        <v>0</v>
      </c>
      <c r="R92" s="298">
        <f t="shared" si="36"/>
        <v>0</v>
      </c>
      <c r="S92" s="298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71">
        <v>26</v>
      </c>
      <c r="B93" s="226" t="s">
        <v>189</v>
      </c>
      <c r="C93" s="226"/>
      <c r="D93" s="291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127</v>
      </c>
      <c r="C94" s="9"/>
      <c r="D94" s="61" t="s">
        <v>169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195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11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IFERROR(('MA Výkon'!E98*(Objednávka_AC!C$38+2*Objednávka_AC!C$58)/(Objednávka_AC!C$4+2*Objednávka_AC!C$5)),0)</f>
        <v>0</v>
      </c>
      <c r="F98" s="83">
        <f>IFERROR(('MA Výkon'!F98*(Objednávka_AC!D$38+2*Objednávka_AC!D$58)/(Objednávka_AC!D$4+2*Objednávka_AC!D$5)),0)</f>
        <v>0</v>
      </c>
      <c r="G98" s="83">
        <f>IFERROR(('MA Výkon'!G98*(Objednávka_AC!E$38+2*Objednávka_AC!E$58)/(Objednávka_AC!E$4+2*Objednávka_AC!E$5)),0)</f>
        <v>0</v>
      </c>
      <c r="H98" s="83">
        <f>IFERROR(('MA Výkon'!H98*(Objednávka_AC!F$38+2*Objednávka_AC!F$58)/(Objednávka_AC!F$4+2*Objednávka_AC!F$5)),0)</f>
        <v>0</v>
      </c>
      <c r="I98" s="83">
        <f>IFERROR(('MA Výkon'!I98*(Objednávka_AC!G$38+2*Objednávka_AC!G$58)/(Objednávka_AC!G$4+2*Objednávka_AC!G$5)),0)</f>
        <v>0</v>
      </c>
      <c r="J98" s="83">
        <f>IFERROR(('MA Výkon'!J98*(Objednávka_AC!H$38+2*Objednávka_AC!H$58)/(Objednávka_AC!H$4+2*Objednávka_AC!H$5)),0)</f>
        <v>0</v>
      </c>
      <c r="K98" s="83">
        <f>IFERROR(('MA Výkon'!K98*(Objednávka_AC!I$38+2*Objednávka_AC!I$58)/(Objednávka_AC!I$4+2*Objednávka_AC!I$5)),0)</f>
        <v>0</v>
      </c>
      <c r="L98" s="83">
        <f>IFERROR(('MA Výkon'!L98*(Objednávka_AC!J$38+2*Objednávka_AC!J$58)/(Objednávka_AC!J$4+2*Objednávka_AC!J$5)),0)</f>
        <v>0</v>
      </c>
      <c r="M98" s="83">
        <f>IFERROR(('MA Výkon'!M98*(Objednávka_AC!K$38+2*Objednávka_AC!K$58)/(Objednávka_AC!K$4+2*Objednávka_AC!K$5)),0)</f>
        <v>0</v>
      </c>
      <c r="N98" s="83">
        <f>IFERROR(('MA Výkon'!N98*(Objednávka_AC!L$38+2*Objednávka_AC!L$58)/(Objednávka_AC!L$4+2*Objednávka_AC!L$5)),0)</f>
        <v>0</v>
      </c>
      <c r="O98" s="83">
        <f>IFERROR(('MA Výkon'!O98*(Objednávka_AC!M$38+2*Objednávka_AC!M$58)/(Objednávka_AC!M$4+2*Objednávka_AC!M$5)),0)</f>
        <v>0</v>
      </c>
      <c r="P98" s="83">
        <f>IFERROR(('MA Výkon'!P98*(Objednávka_AC!N$38+2*Objednávka_AC!N$58)/(Objednávka_AC!N$4+2*Objednávka_AC!N$5)),0)</f>
        <v>0</v>
      </c>
      <c r="Q98" s="83">
        <f>IFERROR(('MA Výkon'!Q98*(Objednávka_AC!O$38+2*Objednávka_AC!O$58)/(Objednávka_AC!O$4+2*Objednávka_AC!O$5)),0)</f>
        <v>0</v>
      </c>
      <c r="R98" s="83">
        <f>IFERROR(('MA Výkon'!R98*(Objednávka_AC!P$38+2*Objednávka_AC!P$58)/(Objednávka_AC!P$4+2*Objednávka_AC!P$5)),0)</f>
        <v>0</v>
      </c>
      <c r="S98" s="83">
        <f>IFERROR(('MA Výkon'!S98*(Objednávka_AC!Q$38+2*Objednávka_AC!Q$58)/(Objednávka_AC!Q$4+2*Objednávka_AC!Q$5)),0)</f>
        <v>0</v>
      </c>
      <c r="T98" s="82">
        <f t="shared" ref="T98:T124" si="39">SUM(E98:S98)</f>
        <v>0</v>
      </c>
      <c r="U98" s="83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IFERROR(('MA Výkon'!E99*(Objednávka_AC!C$38+2*Objednávka_AC!C$58)/(Objednávka_AC!C$4+2*Objednávka_AC!C$5)),0)</f>
        <v>0</v>
      </c>
      <c r="F99" s="90">
        <f>IFERROR(('MA Výkon'!F99*(Objednávka_AC!D$38+2*Objednávka_AC!D$58)/(Objednávka_AC!D$4+2*Objednávka_AC!D$5)),0)</f>
        <v>0</v>
      </c>
      <c r="G99" s="90">
        <f>IFERROR(('MA Výkon'!G99*(Objednávka_AC!E$38+2*Objednávka_AC!E$58)/(Objednávka_AC!E$4+2*Objednávka_AC!E$5)),0)</f>
        <v>0</v>
      </c>
      <c r="H99" s="90">
        <f>IFERROR(('MA Výkon'!H99*(Objednávka_AC!F$38+2*Objednávka_AC!F$58)/(Objednávka_AC!F$4+2*Objednávka_AC!F$5)),0)</f>
        <v>0</v>
      </c>
      <c r="I99" s="90">
        <f>IFERROR(('MA Výkon'!I99*(Objednávka_AC!G$38+2*Objednávka_AC!G$58)/(Objednávka_AC!G$4+2*Objednávka_AC!G$5)),0)</f>
        <v>0</v>
      </c>
      <c r="J99" s="90">
        <f>IFERROR(('MA Výkon'!J99*(Objednávka_AC!H$38+2*Objednávka_AC!H$58)/(Objednávka_AC!H$4+2*Objednávka_AC!H$5)),0)</f>
        <v>0</v>
      </c>
      <c r="K99" s="90">
        <f>IFERROR(('MA Výkon'!K99*(Objednávka_AC!I$38+2*Objednávka_AC!I$58)/(Objednávka_AC!I$4+2*Objednávka_AC!I$5)),0)</f>
        <v>0</v>
      </c>
      <c r="L99" s="90">
        <f>IFERROR(('MA Výkon'!L99*(Objednávka_AC!J$38+2*Objednávka_AC!J$58)/(Objednávka_AC!J$4+2*Objednávka_AC!J$5)),0)</f>
        <v>0</v>
      </c>
      <c r="M99" s="90">
        <f>IFERROR(('MA Výkon'!M99*(Objednávka_AC!K$38+2*Objednávka_AC!K$58)/(Objednávka_AC!K$4+2*Objednávka_AC!K$5)),0)</f>
        <v>0</v>
      </c>
      <c r="N99" s="90">
        <f>IFERROR(('MA Výkon'!N99*(Objednávka_AC!L$38+2*Objednávka_AC!L$58)/(Objednávka_AC!L$4+2*Objednávka_AC!L$5)),0)</f>
        <v>0</v>
      </c>
      <c r="O99" s="90">
        <f>IFERROR(('MA Výkon'!O99*(Objednávka_AC!M$38+2*Objednávka_AC!M$58)/(Objednávka_AC!M$4+2*Objednávka_AC!M$5)),0)</f>
        <v>0</v>
      </c>
      <c r="P99" s="90">
        <f>IFERROR(('MA Výkon'!P99*(Objednávka_AC!N$38+2*Objednávka_AC!N$58)/(Objednávka_AC!N$4+2*Objednávka_AC!N$5)),0)</f>
        <v>0</v>
      </c>
      <c r="Q99" s="90">
        <f>IFERROR(('MA Výkon'!Q99*(Objednávka_AC!O$38+2*Objednávka_AC!O$58)/(Objednávka_AC!O$4+2*Objednávka_AC!O$5)),0)</f>
        <v>0</v>
      </c>
      <c r="R99" s="90">
        <f>IFERROR(('MA Výkon'!R99*(Objednávka_AC!P$38+2*Objednávka_AC!P$58)/(Objednávka_AC!P$4+2*Objednávka_AC!P$5)),0)</f>
        <v>0</v>
      </c>
      <c r="S99" s="90">
        <f>IFERROR(('MA Výkon'!S99*(Objednávka_AC!Q$38+2*Objednávka_AC!Q$58)/(Objednávka_AC!Q$4+2*Objednávka_AC!Q$5)),0)</f>
        <v>0</v>
      </c>
      <c r="T99" s="92">
        <f t="shared" si="39"/>
        <v>0</v>
      </c>
      <c r="U99" s="90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IFERROR(('MA Výkon'!E100*(Objednávka_AC!C$38+2*Objednávka_AC!C$58)/(Objednávka_AC!C$4+2*Objednávka_AC!C$5)),0)</f>
        <v>0</v>
      </c>
      <c r="F100" s="90">
        <f>IFERROR(('MA Výkon'!F100*(Objednávka_AC!D$38+2*Objednávka_AC!D$58)/(Objednávka_AC!D$4+2*Objednávka_AC!D$5)),0)</f>
        <v>0</v>
      </c>
      <c r="G100" s="90">
        <f>IFERROR(('MA Výkon'!G100*(Objednávka_AC!E$38+2*Objednávka_AC!E$58)/(Objednávka_AC!E$4+2*Objednávka_AC!E$5)),0)</f>
        <v>0</v>
      </c>
      <c r="H100" s="90">
        <f>IFERROR(('MA Výkon'!H100*(Objednávka_AC!F$38+2*Objednávka_AC!F$58)/(Objednávka_AC!F$4+2*Objednávka_AC!F$5)),0)</f>
        <v>0</v>
      </c>
      <c r="I100" s="90">
        <f>IFERROR(('MA Výkon'!I100*(Objednávka_AC!G$38+2*Objednávka_AC!G$58)/(Objednávka_AC!G$4+2*Objednávka_AC!G$5)),0)</f>
        <v>0</v>
      </c>
      <c r="J100" s="90">
        <f>IFERROR(('MA Výkon'!J100*(Objednávka_AC!H$38+2*Objednávka_AC!H$58)/(Objednávka_AC!H$4+2*Objednávka_AC!H$5)),0)</f>
        <v>0</v>
      </c>
      <c r="K100" s="90">
        <f>IFERROR(('MA Výkon'!K100*(Objednávka_AC!I$38+2*Objednávka_AC!I$58)/(Objednávka_AC!I$4+2*Objednávka_AC!I$5)),0)</f>
        <v>0</v>
      </c>
      <c r="L100" s="90">
        <f>IFERROR(('MA Výkon'!L100*(Objednávka_AC!J$38+2*Objednávka_AC!J$58)/(Objednávka_AC!J$4+2*Objednávka_AC!J$5)),0)</f>
        <v>0</v>
      </c>
      <c r="M100" s="90">
        <f>IFERROR(('MA Výkon'!M100*(Objednávka_AC!K$38+2*Objednávka_AC!K$58)/(Objednávka_AC!K$4+2*Objednávka_AC!K$5)),0)</f>
        <v>0</v>
      </c>
      <c r="N100" s="90">
        <f>IFERROR(('MA Výkon'!N100*(Objednávka_AC!L$38+2*Objednávka_AC!L$58)/(Objednávka_AC!L$4+2*Objednávka_AC!L$5)),0)</f>
        <v>0</v>
      </c>
      <c r="O100" s="90">
        <f>IFERROR(('MA Výkon'!O100*(Objednávka_AC!M$38+2*Objednávka_AC!M$58)/(Objednávka_AC!M$4+2*Objednávka_AC!M$5)),0)</f>
        <v>0</v>
      </c>
      <c r="P100" s="90">
        <f>IFERROR(('MA Výkon'!P100*(Objednávka_AC!N$38+2*Objednávka_AC!N$58)/(Objednávka_AC!N$4+2*Objednávka_AC!N$5)),0)</f>
        <v>0</v>
      </c>
      <c r="Q100" s="90">
        <f>IFERROR(('MA Výkon'!Q100*(Objednávka_AC!O$38+2*Objednávka_AC!O$58)/(Objednávka_AC!O$4+2*Objednávka_AC!O$5)),0)</f>
        <v>0</v>
      </c>
      <c r="R100" s="90">
        <f>IFERROR(('MA Výkon'!R100*(Objednávka_AC!P$38+2*Objednávka_AC!P$58)/(Objednávka_AC!P$4+2*Objednávka_AC!P$5)),0)</f>
        <v>0</v>
      </c>
      <c r="S100" s="90">
        <f>IFERROR(('MA Výkon'!S100*(Objednávka_AC!Q$38+2*Objednávka_AC!Q$58)/(Objednávka_AC!Q$4+2*Objednávka_AC!Q$5)),0)</f>
        <v>0</v>
      </c>
      <c r="T100" s="92">
        <f t="shared" si="39"/>
        <v>0</v>
      </c>
      <c r="U100" s="90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IFERROR(('MA Výkon'!E101*(Objednávka_AC!C$38+2*Objednávka_AC!C$58)/(Objednávka_AC!C$4+2*Objednávka_AC!C$5)),0)</f>
        <v>0</v>
      </c>
      <c r="F101" s="90">
        <f>IFERROR(('MA Výkon'!F101*(Objednávka_AC!D$38+2*Objednávka_AC!D$58)/(Objednávka_AC!D$4+2*Objednávka_AC!D$5)),0)</f>
        <v>0</v>
      </c>
      <c r="G101" s="90">
        <f>IFERROR(('MA Výkon'!G101*(Objednávka_AC!E$38+2*Objednávka_AC!E$58)/(Objednávka_AC!E$4+2*Objednávka_AC!E$5)),0)</f>
        <v>0</v>
      </c>
      <c r="H101" s="90">
        <f>IFERROR(('MA Výkon'!H101*(Objednávka_AC!F$38+2*Objednávka_AC!F$58)/(Objednávka_AC!F$4+2*Objednávka_AC!F$5)),0)</f>
        <v>0</v>
      </c>
      <c r="I101" s="90">
        <f>IFERROR(('MA Výkon'!I101*(Objednávka_AC!G$38+2*Objednávka_AC!G$58)/(Objednávka_AC!G$4+2*Objednávka_AC!G$5)),0)</f>
        <v>0</v>
      </c>
      <c r="J101" s="90">
        <f>IFERROR(('MA Výkon'!J101*(Objednávka_AC!H$38+2*Objednávka_AC!H$58)/(Objednávka_AC!H$4+2*Objednávka_AC!H$5)),0)</f>
        <v>0</v>
      </c>
      <c r="K101" s="90">
        <f>IFERROR(('MA Výkon'!K101*(Objednávka_AC!I$38+2*Objednávka_AC!I$58)/(Objednávka_AC!I$4+2*Objednávka_AC!I$5)),0)</f>
        <v>0</v>
      </c>
      <c r="L101" s="90">
        <f>IFERROR(('MA Výkon'!L101*(Objednávka_AC!J$38+2*Objednávka_AC!J$58)/(Objednávka_AC!J$4+2*Objednávka_AC!J$5)),0)</f>
        <v>0</v>
      </c>
      <c r="M101" s="90">
        <f>IFERROR(('MA Výkon'!M101*(Objednávka_AC!K$38+2*Objednávka_AC!K$58)/(Objednávka_AC!K$4+2*Objednávka_AC!K$5)),0)</f>
        <v>0</v>
      </c>
      <c r="N101" s="90">
        <f>IFERROR(('MA Výkon'!N101*(Objednávka_AC!L$38+2*Objednávka_AC!L$58)/(Objednávka_AC!L$4+2*Objednávka_AC!L$5)),0)</f>
        <v>0</v>
      </c>
      <c r="O101" s="90">
        <f>IFERROR(('MA Výkon'!O101*(Objednávka_AC!M$38+2*Objednávka_AC!M$58)/(Objednávka_AC!M$4+2*Objednávka_AC!M$5)),0)</f>
        <v>0</v>
      </c>
      <c r="P101" s="90">
        <f>IFERROR(('MA Výkon'!P101*(Objednávka_AC!N$38+2*Objednávka_AC!N$58)/(Objednávka_AC!N$4+2*Objednávka_AC!N$5)),0)</f>
        <v>0</v>
      </c>
      <c r="Q101" s="90">
        <f>IFERROR(('MA Výkon'!Q101*(Objednávka_AC!O$38+2*Objednávka_AC!O$58)/(Objednávka_AC!O$4+2*Objednávka_AC!O$5)),0)</f>
        <v>0</v>
      </c>
      <c r="R101" s="90">
        <f>IFERROR(('MA Výkon'!R101*(Objednávka_AC!P$38+2*Objednávka_AC!P$58)/(Objednávka_AC!P$4+2*Objednávka_AC!P$5)),0)</f>
        <v>0</v>
      </c>
      <c r="S101" s="90">
        <f>IFERROR(('MA Výkon'!S101*(Objednávka_AC!Q$38+2*Objednávka_AC!Q$58)/(Objednávka_AC!Q$4+2*Objednávka_AC!Q$5)),0)</f>
        <v>0</v>
      </c>
      <c r="T101" s="92">
        <f t="shared" si="39"/>
        <v>0</v>
      </c>
      <c r="U101" s="90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IFERROR(('MA Výkon'!E102*(Objednávka_AC!C$38+2*Objednávka_AC!C$58)/(Objednávka_AC!C$4+2*Objednávka_AC!C$5)),0)</f>
        <v>0</v>
      </c>
      <c r="F102" s="90">
        <f>IFERROR(('MA Výkon'!F102*(Objednávka_AC!D$38+2*Objednávka_AC!D$58)/(Objednávka_AC!D$4+2*Objednávka_AC!D$5)),0)</f>
        <v>0</v>
      </c>
      <c r="G102" s="90">
        <f>IFERROR(('MA Výkon'!G102*(Objednávka_AC!E$38+2*Objednávka_AC!E$58)/(Objednávka_AC!E$4+2*Objednávka_AC!E$5)),0)</f>
        <v>0</v>
      </c>
      <c r="H102" s="90">
        <f>IFERROR(('MA Výkon'!H102*(Objednávka_AC!F$38+2*Objednávka_AC!F$58)/(Objednávka_AC!F$4+2*Objednávka_AC!F$5)),0)</f>
        <v>0</v>
      </c>
      <c r="I102" s="90">
        <f>IFERROR(('MA Výkon'!I102*(Objednávka_AC!G$38+2*Objednávka_AC!G$58)/(Objednávka_AC!G$4+2*Objednávka_AC!G$5)),0)</f>
        <v>0</v>
      </c>
      <c r="J102" s="90">
        <f>IFERROR(('MA Výkon'!J102*(Objednávka_AC!H$38+2*Objednávka_AC!H$58)/(Objednávka_AC!H$4+2*Objednávka_AC!H$5)),0)</f>
        <v>0</v>
      </c>
      <c r="K102" s="90">
        <f>IFERROR(('MA Výkon'!K102*(Objednávka_AC!I$38+2*Objednávka_AC!I$58)/(Objednávka_AC!I$4+2*Objednávka_AC!I$5)),0)</f>
        <v>0</v>
      </c>
      <c r="L102" s="90">
        <f>IFERROR(('MA Výkon'!L102*(Objednávka_AC!J$38+2*Objednávka_AC!J$58)/(Objednávka_AC!J$4+2*Objednávka_AC!J$5)),0)</f>
        <v>0</v>
      </c>
      <c r="M102" s="90">
        <f>IFERROR(('MA Výkon'!M102*(Objednávka_AC!K$38+2*Objednávka_AC!K$58)/(Objednávka_AC!K$4+2*Objednávka_AC!K$5)),0)</f>
        <v>0</v>
      </c>
      <c r="N102" s="90">
        <f>IFERROR(('MA Výkon'!N102*(Objednávka_AC!L$38+2*Objednávka_AC!L$58)/(Objednávka_AC!L$4+2*Objednávka_AC!L$5)),0)</f>
        <v>0</v>
      </c>
      <c r="O102" s="90">
        <f>IFERROR(('MA Výkon'!O102*(Objednávka_AC!M$38+2*Objednávka_AC!M$58)/(Objednávka_AC!M$4+2*Objednávka_AC!M$5)),0)</f>
        <v>0</v>
      </c>
      <c r="P102" s="90">
        <f>IFERROR(('MA Výkon'!P102*(Objednávka_AC!N$38+2*Objednávka_AC!N$58)/(Objednávka_AC!N$4+2*Objednávka_AC!N$5)),0)</f>
        <v>0</v>
      </c>
      <c r="Q102" s="90">
        <f>IFERROR(('MA Výkon'!Q102*(Objednávka_AC!O$38+2*Objednávka_AC!O$58)/(Objednávka_AC!O$4+2*Objednávka_AC!O$5)),0)</f>
        <v>0</v>
      </c>
      <c r="R102" s="90">
        <f>IFERROR(('MA Výkon'!R102*(Objednávka_AC!P$38+2*Objednávka_AC!P$58)/(Objednávka_AC!P$4+2*Objednávka_AC!P$5)),0)</f>
        <v>0</v>
      </c>
      <c r="S102" s="90">
        <f>IFERROR(('MA Výkon'!S102*(Objednávka_AC!Q$38+2*Objednávka_AC!Q$58)/(Objednávka_AC!Q$4+2*Objednávka_AC!Q$5)),0)</f>
        <v>0</v>
      </c>
      <c r="T102" s="92">
        <f t="shared" si="39"/>
        <v>0</v>
      </c>
      <c r="U102" s="90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0">
        <f>IFERROR(('MA Výkon'!E103*(Objednávka_AC!C$38+2*Objednávka_AC!C$58)/(Objednávka_AC!C$4+2*Objednávka_AC!C$5)),0)</f>
        <v>0</v>
      </c>
      <c r="F103" s="90">
        <f>IFERROR(('MA Výkon'!F103*(Objednávka_AC!D$38+2*Objednávka_AC!D$58)/(Objednávka_AC!D$4+2*Objednávka_AC!D$5)),0)</f>
        <v>0</v>
      </c>
      <c r="G103" s="90">
        <f>IFERROR(('MA Výkon'!G103*(Objednávka_AC!E$38+2*Objednávka_AC!E$58)/(Objednávka_AC!E$4+2*Objednávka_AC!E$5)),0)</f>
        <v>0</v>
      </c>
      <c r="H103" s="90">
        <f>IFERROR(('MA Výkon'!H103*(Objednávka_AC!F$38+2*Objednávka_AC!F$58)/(Objednávka_AC!F$4+2*Objednávka_AC!F$5)),0)</f>
        <v>0</v>
      </c>
      <c r="I103" s="90">
        <f>IFERROR(('MA Výkon'!I103*(Objednávka_AC!G$38+2*Objednávka_AC!G$58)/(Objednávka_AC!G$4+2*Objednávka_AC!G$5)),0)</f>
        <v>0</v>
      </c>
      <c r="J103" s="90">
        <f>IFERROR(('MA Výkon'!J103*(Objednávka_AC!H$38+2*Objednávka_AC!H$58)/(Objednávka_AC!H$4+2*Objednávka_AC!H$5)),0)</f>
        <v>0</v>
      </c>
      <c r="K103" s="90">
        <f>IFERROR(('MA Výkon'!K103*(Objednávka_AC!I$38+2*Objednávka_AC!I$58)/(Objednávka_AC!I$4+2*Objednávka_AC!I$5)),0)</f>
        <v>0</v>
      </c>
      <c r="L103" s="90">
        <f>IFERROR(('MA Výkon'!L103*(Objednávka_AC!J$38+2*Objednávka_AC!J$58)/(Objednávka_AC!J$4+2*Objednávka_AC!J$5)),0)</f>
        <v>0</v>
      </c>
      <c r="M103" s="90">
        <f>IFERROR(('MA Výkon'!M103*(Objednávka_AC!K$38+2*Objednávka_AC!K$58)/(Objednávka_AC!K$4+2*Objednávka_AC!K$5)),0)</f>
        <v>0</v>
      </c>
      <c r="N103" s="90">
        <f>IFERROR(('MA Výkon'!N103*(Objednávka_AC!L$38+2*Objednávka_AC!L$58)/(Objednávka_AC!L$4+2*Objednávka_AC!L$5)),0)</f>
        <v>0</v>
      </c>
      <c r="O103" s="90">
        <f>IFERROR(('MA Výkon'!O103*(Objednávka_AC!M$38+2*Objednávka_AC!M$58)/(Objednávka_AC!M$4+2*Objednávka_AC!M$5)),0)</f>
        <v>0</v>
      </c>
      <c r="P103" s="90">
        <f>IFERROR(('MA Výkon'!P103*(Objednávka_AC!N$38+2*Objednávka_AC!N$58)/(Objednávka_AC!N$4+2*Objednávka_AC!N$5)),0)</f>
        <v>0</v>
      </c>
      <c r="Q103" s="90">
        <f>IFERROR(('MA Výkon'!Q103*(Objednávka_AC!O$38+2*Objednávka_AC!O$58)/(Objednávka_AC!O$4+2*Objednávka_AC!O$5)),0)</f>
        <v>0</v>
      </c>
      <c r="R103" s="90">
        <f>IFERROR(('MA Výkon'!R103*(Objednávka_AC!P$38+2*Objednávka_AC!P$58)/(Objednávka_AC!P$4+2*Objednávka_AC!P$5)),0)</f>
        <v>0</v>
      </c>
      <c r="S103" s="90">
        <f>IFERROR(('MA Výkon'!S103*(Objednávka_AC!Q$38+2*Objednávka_AC!Q$58)/(Objednávka_AC!Q$4+2*Objednávka_AC!Q$5)),0)</f>
        <v>0</v>
      </c>
      <c r="T103" s="92">
        <f t="shared" si="39"/>
        <v>0</v>
      </c>
      <c r="U103" s="90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IFERROR(('MA Výkon'!E104*(Objednávka_AC!C$38+2*Objednávka_AC!C$58)/(Objednávka_AC!C$4+2*Objednávka_AC!C$5)),0)</f>
        <v>0</v>
      </c>
      <c r="F104" s="90">
        <f>IFERROR(('MA Výkon'!F104*(Objednávka_AC!D$38+2*Objednávka_AC!D$58)/(Objednávka_AC!D$4+2*Objednávka_AC!D$5)),0)</f>
        <v>0</v>
      </c>
      <c r="G104" s="90">
        <f>IFERROR(('MA Výkon'!G104*(Objednávka_AC!E$38+2*Objednávka_AC!E$58)/(Objednávka_AC!E$4+2*Objednávka_AC!E$5)),0)</f>
        <v>0</v>
      </c>
      <c r="H104" s="90">
        <f>IFERROR(('MA Výkon'!H104*(Objednávka_AC!F$38+2*Objednávka_AC!F$58)/(Objednávka_AC!F$4+2*Objednávka_AC!F$5)),0)</f>
        <v>0</v>
      </c>
      <c r="I104" s="90">
        <f>IFERROR(('MA Výkon'!I104*(Objednávka_AC!G$38+2*Objednávka_AC!G$58)/(Objednávka_AC!G$4+2*Objednávka_AC!G$5)),0)</f>
        <v>0</v>
      </c>
      <c r="J104" s="90">
        <f>IFERROR(('MA Výkon'!J104*(Objednávka_AC!H$38+2*Objednávka_AC!H$58)/(Objednávka_AC!H$4+2*Objednávka_AC!H$5)),0)</f>
        <v>0</v>
      </c>
      <c r="K104" s="90">
        <f>IFERROR(('MA Výkon'!K104*(Objednávka_AC!I$38+2*Objednávka_AC!I$58)/(Objednávka_AC!I$4+2*Objednávka_AC!I$5)),0)</f>
        <v>0</v>
      </c>
      <c r="L104" s="90">
        <f>IFERROR(('MA Výkon'!L104*(Objednávka_AC!J$38+2*Objednávka_AC!J$58)/(Objednávka_AC!J$4+2*Objednávka_AC!J$5)),0)</f>
        <v>0</v>
      </c>
      <c r="M104" s="90">
        <f>IFERROR(('MA Výkon'!M104*(Objednávka_AC!K$38+2*Objednávka_AC!K$58)/(Objednávka_AC!K$4+2*Objednávka_AC!K$5)),0)</f>
        <v>0</v>
      </c>
      <c r="N104" s="90">
        <f>IFERROR(('MA Výkon'!N104*(Objednávka_AC!L$38+2*Objednávka_AC!L$58)/(Objednávka_AC!L$4+2*Objednávka_AC!L$5)),0)</f>
        <v>0</v>
      </c>
      <c r="O104" s="90">
        <f>IFERROR(('MA Výkon'!O104*(Objednávka_AC!M$38+2*Objednávka_AC!M$58)/(Objednávka_AC!M$4+2*Objednávka_AC!M$5)),0)</f>
        <v>0</v>
      </c>
      <c r="P104" s="90">
        <f>IFERROR(('MA Výkon'!P104*(Objednávka_AC!N$38+2*Objednávka_AC!N$58)/(Objednávka_AC!N$4+2*Objednávka_AC!N$5)),0)</f>
        <v>0</v>
      </c>
      <c r="Q104" s="90">
        <f>IFERROR(('MA Výkon'!Q104*(Objednávka_AC!O$38+2*Objednávka_AC!O$58)/(Objednávka_AC!O$4+2*Objednávka_AC!O$5)),0)</f>
        <v>0</v>
      </c>
      <c r="R104" s="90">
        <f>IFERROR(('MA Výkon'!R104*(Objednávka_AC!P$38+2*Objednávka_AC!P$58)/(Objednávka_AC!P$4+2*Objednávka_AC!P$5)),0)</f>
        <v>0</v>
      </c>
      <c r="S104" s="90">
        <f>IFERROR(('MA Výkon'!S104*(Objednávka_AC!Q$38+2*Objednávka_AC!Q$58)/(Objednávka_AC!Q$4+2*Objednávka_AC!Q$5)),0)</f>
        <v>0</v>
      </c>
      <c r="T104" s="92">
        <f t="shared" si="39"/>
        <v>0</v>
      </c>
      <c r="U104" s="90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IFERROR(('MA Výkon'!E105*(Objednávka_AC!C$38+2*Objednávka_AC!C$58)/(Objednávka_AC!C$4+2*Objednávka_AC!C$5)),0)</f>
        <v>0</v>
      </c>
      <c r="F105" s="90">
        <f>IFERROR(('MA Výkon'!F105*(Objednávka_AC!D$38+2*Objednávka_AC!D$58)/(Objednávka_AC!D$4+2*Objednávka_AC!D$5)),0)</f>
        <v>0</v>
      </c>
      <c r="G105" s="90">
        <f>IFERROR(('MA Výkon'!G105*(Objednávka_AC!E$38+2*Objednávka_AC!E$58)/(Objednávka_AC!E$4+2*Objednávka_AC!E$5)),0)</f>
        <v>0</v>
      </c>
      <c r="H105" s="90">
        <f>IFERROR(('MA Výkon'!H105*(Objednávka_AC!F$38+2*Objednávka_AC!F$58)/(Objednávka_AC!F$4+2*Objednávka_AC!F$5)),0)</f>
        <v>0</v>
      </c>
      <c r="I105" s="90">
        <f>IFERROR(('MA Výkon'!I105*(Objednávka_AC!G$38+2*Objednávka_AC!G$58)/(Objednávka_AC!G$4+2*Objednávka_AC!G$5)),0)</f>
        <v>0</v>
      </c>
      <c r="J105" s="90">
        <f>IFERROR(('MA Výkon'!J105*(Objednávka_AC!H$38+2*Objednávka_AC!H$58)/(Objednávka_AC!H$4+2*Objednávka_AC!H$5)),0)</f>
        <v>0</v>
      </c>
      <c r="K105" s="90">
        <f>IFERROR(('MA Výkon'!K105*(Objednávka_AC!I$38+2*Objednávka_AC!I$58)/(Objednávka_AC!I$4+2*Objednávka_AC!I$5)),0)</f>
        <v>0</v>
      </c>
      <c r="L105" s="90">
        <f>IFERROR(('MA Výkon'!L105*(Objednávka_AC!J$38+2*Objednávka_AC!J$58)/(Objednávka_AC!J$4+2*Objednávka_AC!J$5)),0)</f>
        <v>0</v>
      </c>
      <c r="M105" s="90">
        <f>IFERROR(('MA Výkon'!M105*(Objednávka_AC!K$38+2*Objednávka_AC!K$58)/(Objednávka_AC!K$4+2*Objednávka_AC!K$5)),0)</f>
        <v>0</v>
      </c>
      <c r="N105" s="90">
        <f>IFERROR(('MA Výkon'!N105*(Objednávka_AC!L$38+2*Objednávka_AC!L$58)/(Objednávka_AC!L$4+2*Objednávka_AC!L$5)),0)</f>
        <v>0</v>
      </c>
      <c r="O105" s="90">
        <f>IFERROR(('MA Výkon'!O105*(Objednávka_AC!M$38+2*Objednávka_AC!M$58)/(Objednávka_AC!M$4+2*Objednávka_AC!M$5)),0)</f>
        <v>0</v>
      </c>
      <c r="P105" s="90">
        <f>IFERROR(('MA Výkon'!P105*(Objednávka_AC!N$38+2*Objednávka_AC!N$58)/(Objednávka_AC!N$4+2*Objednávka_AC!N$5)),0)</f>
        <v>0</v>
      </c>
      <c r="Q105" s="90">
        <f>IFERROR(('MA Výkon'!Q105*(Objednávka_AC!O$38+2*Objednávka_AC!O$58)/(Objednávka_AC!O$4+2*Objednávka_AC!O$5)),0)</f>
        <v>0</v>
      </c>
      <c r="R105" s="90">
        <f>IFERROR(('MA Výkon'!R105*(Objednávka_AC!P$38+2*Objednávka_AC!P$58)/(Objednávka_AC!P$4+2*Objednávka_AC!P$5)),0)</f>
        <v>0</v>
      </c>
      <c r="S105" s="90">
        <f>IFERROR(('MA Výkon'!S105*(Objednávka_AC!Q$38+2*Objednávka_AC!Q$58)/(Objednávka_AC!Q$4+2*Objednávka_AC!Q$5)),0)</f>
        <v>0</v>
      </c>
      <c r="T105" s="92">
        <f t="shared" si="39"/>
        <v>0</v>
      </c>
      <c r="U105" s="90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IFERROR(('MA Výkon'!E106*(Objednávka_AC!C$38+2*Objednávka_AC!C$58)/(Objednávka_AC!C$4+2*Objednávka_AC!C$5)),0)</f>
        <v>0</v>
      </c>
      <c r="F106" s="90">
        <f>IFERROR(('MA Výkon'!F106*(Objednávka_AC!D$38+2*Objednávka_AC!D$58)/(Objednávka_AC!D$4+2*Objednávka_AC!D$5)),0)</f>
        <v>0</v>
      </c>
      <c r="G106" s="90">
        <f>IFERROR(('MA Výkon'!G106*(Objednávka_AC!E$38+2*Objednávka_AC!E$58)/(Objednávka_AC!E$4+2*Objednávka_AC!E$5)),0)</f>
        <v>0</v>
      </c>
      <c r="H106" s="90">
        <f>IFERROR(('MA Výkon'!H106*(Objednávka_AC!F$38+2*Objednávka_AC!F$58)/(Objednávka_AC!F$4+2*Objednávka_AC!F$5)),0)</f>
        <v>0</v>
      </c>
      <c r="I106" s="90">
        <f>IFERROR(('MA Výkon'!I106*(Objednávka_AC!G$38+2*Objednávka_AC!G$58)/(Objednávka_AC!G$4+2*Objednávka_AC!G$5)),0)</f>
        <v>0</v>
      </c>
      <c r="J106" s="90">
        <f>IFERROR(('MA Výkon'!J106*(Objednávka_AC!H$38+2*Objednávka_AC!H$58)/(Objednávka_AC!H$4+2*Objednávka_AC!H$5)),0)</f>
        <v>0</v>
      </c>
      <c r="K106" s="90">
        <f>IFERROR(('MA Výkon'!K106*(Objednávka_AC!I$38+2*Objednávka_AC!I$58)/(Objednávka_AC!I$4+2*Objednávka_AC!I$5)),0)</f>
        <v>0</v>
      </c>
      <c r="L106" s="90">
        <f>IFERROR(('MA Výkon'!L106*(Objednávka_AC!J$38+2*Objednávka_AC!J$58)/(Objednávka_AC!J$4+2*Objednávka_AC!J$5)),0)</f>
        <v>0</v>
      </c>
      <c r="M106" s="90">
        <f>IFERROR(('MA Výkon'!M106*(Objednávka_AC!K$38+2*Objednávka_AC!K$58)/(Objednávka_AC!K$4+2*Objednávka_AC!K$5)),0)</f>
        <v>0</v>
      </c>
      <c r="N106" s="90">
        <f>IFERROR(('MA Výkon'!N106*(Objednávka_AC!L$38+2*Objednávka_AC!L$58)/(Objednávka_AC!L$4+2*Objednávka_AC!L$5)),0)</f>
        <v>0</v>
      </c>
      <c r="O106" s="90">
        <f>IFERROR(('MA Výkon'!O106*(Objednávka_AC!M$38+2*Objednávka_AC!M$58)/(Objednávka_AC!M$4+2*Objednávka_AC!M$5)),0)</f>
        <v>0</v>
      </c>
      <c r="P106" s="90">
        <f>IFERROR(('MA Výkon'!P106*(Objednávka_AC!N$38+2*Objednávka_AC!N$58)/(Objednávka_AC!N$4+2*Objednávka_AC!N$5)),0)</f>
        <v>0</v>
      </c>
      <c r="Q106" s="90">
        <f>IFERROR(('MA Výkon'!Q106*(Objednávka_AC!O$38+2*Objednávka_AC!O$58)/(Objednávka_AC!O$4+2*Objednávka_AC!O$5)),0)</f>
        <v>0</v>
      </c>
      <c r="R106" s="90">
        <f>IFERROR(('MA Výkon'!R106*(Objednávka_AC!P$38+2*Objednávka_AC!P$58)/(Objednávka_AC!P$4+2*Objednávka_AC!P$5)),0)</f>
        <v>0</v>
      </c>
      <c r="S106" s="90">
        <f>IFERROR(('MA Výkon'!S106*(Objednávka_AC!Q$38+2*Objednávka_AC!Q$58)/(Objednávka_AC!Q$4+2*Objednávka_AC!Q$5)),0)</f>
        <v>0</v>
      </c>
      <c r="T106" s="92">
        <f t="shared" si="39"/>
        <v>0</v>
      </c>
      <c r="U106" s="90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IFERROR(('MA Výkon'!E107*(Objednávka_AC!C$38+2*Objednávka_AC!C$58)/(Objednávka_AC!C$4+2*Objednávka_AC!C$5)),0)</f>
        <v>0</v>
      </c>
      <c r="F107" s="90">
        <f>IFERROR(('MA Výkon'!F107*(Objednávka_AC!D$38+2*Objednávka_AC!D$58)/(Objednávka_AC!D$4+2*Objednávka_AC!D$5)),0)</f>
        <v>0</v>
      </c>
      <c r="G107" s="90">
        <f>IFERROR(('MA Výkon'!G107*(Objednávka_AC!E$38+2*Objednávka_AC!E$58)/(Objednávka_AC!E$4+2*Objednávka_AC!E$5)),0)</f>
        <v>0</v>
      </c>
      <c r="H107" s="90">
        <f>IFERROR(('MA Výkon'!H107*(Objednávka_AC!F$38+2*Objednávka_AC!F$58)/(Objednávka_AC!F$4+2*Objednávka_AC!F$5)),0)</f>
        <v>0</v>
      </c>
      <c r="I107" s="90">
        <f>IFERROR(('MA Výkon'!I107*(Objednávka_AC!G$38+2*Objednávka_AC!G$58)/(Objednávka_AC!G$4+2*Objednávka_AC!G$5)),0)</f>
        <v>0</v>
      </c>
      <c r="J107" s="90">
        <f>IFERROR(('MA Výkon'!J107*(Objednávka_AC!H$38+2*Objednávka_AC!H$58)/(Objednávka_AC!H$4+2*Objednávka_AC!H$5)),0)</f>
        <v>0</v>
      </c>
      <c r="K107" s="90">
        <f>IFERROR(('MA Výkon'!K107*(Objednávka_AC!I$38+2*Objednávka_AC!I$58)/(Objednávka_AC!I$4+2*Objednávka_AC!I$5)),0)</f>
        <v>0</v>
      </c>
      <c r="L107" s="90">
        <f>IFERROR(('MA Výkon'!L107*(Objednávka_AC!J$38+2*Objednávka_AC!J$58)/(Objednávka_AC!J$4+2*Objednávka_AC!J$5)),0)</f>
        <v>0</v>
      </c>
      <c r="M107" s="90">
        <f>IFERROR(('MA Výkon'!M107*(Objednávka_AC!K$38+2*Objednávka_AC!K$58)/(Objednávka_AC!K$4+2*Objednávka_AC!K$5)),0)</f>
        <v>0</v>
      </c>
      <c r="N107" s="90">
        <f>IFERROR(('MA Výkon'!N107*(Objednávka_AC!L$38+2*Objednávka_AC!L$58)/(Objednávka_AC!L$4+2*Objednávka_AC!L$5)),0)</f>
        <v>0</v>
      </c>
      <c r="O107" s="90">
        <f>IFERROR(('MA Výkon'!O107*(Objednávka_AC!M$38+2*Objednávka_AC!M$58)/(Objednávka_AC!M$4+2*Objednávka_AC!M$5)),0)</f>
        <v>0</v>
      </c>
      <c r="P107" s="90">
        <f>IFERROR(('MA Výkon'!P107*(Objednávka_AC!N$38+2*Objednávka_AC!N$58)/(Objednávka_AC!N$4+2*Objednávka_AC!N$5)),0)</f>
        <v>0</v>
      </c>
      <c r="Q107" s="90">
        <f>IFERROR(('MA Výkon'!Q107*(Objednávka_AC!O$38+2*Objednávka_AC!O$58)/(Objednávka_AC!O$4+2*Objednávka_AC!O$5)),0)</f>
        <v>0</v>
      </c>
      <c r="R107" s="90">
        <f>IFERROR(('MA Výkon'!R107*(Objednávka_AC!P$38+2*Objednávka_AC!P$58)/(Objednávka_AC!P$4+2*Objednávka_AC!P$5)),0)</f>
        <v>0</v>
      </c>
      <c r="S107" s="90">
        <f>IFERROR(('MA Výkon'!S107*(Objednávka_AC!Q$38+2*Objednávka_AC!Q$58)/(Objednávka_AC!Q$4+2*Objednávka_AC!Q$5)),0)</f>
        <v>0</v>
      </c>
      <c r="T107" s="92">
        <f t="shared" si="39"/>
        <v>0</v>
      </c>
      <c r="U107" s="90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IFERROR(('MA Výkon'!E108*(Objednávka_AC!C$38+2*Objednávka_AC!C$58)/(Objednávka_AC!C$4+2*Objednávka_AC!C$5)),0)</f>
        <v>0</v>
      </c>
      <c r="F108" s="90">
        <f>IFERROR(('MA Výkon'!F108*(Objednávka_AC!D$38+2*Objednávka_AC!D$58)/(Objednávka_AC!D$4+2*Objednávka_AC!D$5)),0)</f>
        <v>0</v>
      </c>
      <c r="G108" s="90">
        <f>IFERROR(('MA Výkon'!G108*(Objednávka_AC!E$38+2*Objednávka_AC!E$58)/(Objednávka_AC!E$4+2*Objednávka_AC!E$5)),0)</f>
        <v>0</v>
      </c>
      <c r="H108" s="90">
        <f>IFERROR(('MA Výkon'!H108*(Objednávka_AC!F$38+2*Objednávka_AC!F$58)/(Objednávka_AC!F$4+2*Objednávka_AC!F$5)),0)</f>
        <v>0</v>
      </c>
      <c r="I108" s="90">
        <f>IFERROR(('MA Výkon'!I108*(Objednávka_AC!G$38+2*Objednávka_AC!G$58)/(Objednávka_AC!G$4+2*Objednávka_AC!G$5)),0)</f>
        <v>0</v>
      </c>
      <c r="J108" s="90">
        <f>IFERROR(('MA Výkon'!J108*(Objednávka_AC!H$38+2*Objednávka_AC!H$58)/(Objednávka_AC!H$4+2*Objednávka_AC!H$5)),0)</f>
        <v>0</v>
      </c>
      <c r="K108" s="90">
        <f>IFERROR(('MA Výkon'!K108*(Objednávka_AC!I$38+2*Objednávka_AC!I$58)/(Objednávka_AC!I$4+2*Objednávka_AC!I$5)),0)</f>
        <v>0</v>
      </c>
      <c r="L108" s="90">
        <f>IFERROR(('MA Výkon'!L108*(Objednávka_AC!J$38+2*Objednávka_AC!J$58)/(Objednávka_AC!J$4+2*Objednávka_AC!J$5)),0)</f>
        <v>0</v>
      </c>
      <c r="M108" s="90">
        <f>IFERROR(('MA Výkon'!M108*(Objednávka_AC!K$38+2*Objednávka_AC!K$58)/(Objednávka_AC!K$4+2*Objednávka_AC!K$5)),0)</f>
        <v>0</v>
      </c>
      <c r="N108" s="90">
        <f>IFERROR(('MA Výkon'!N108*(Objednávka_AC!L$38+2*Objednávka_AC!L$58)/(Objednávka_AC!L$4+2*Objednávka_AC!L$5)),0)</f>
        <v>0</v>
      </c>
      <c r="O108" s="90">
        <f>IFERROR(('MA Výkon'!O108*(Objednávka_AC!M$38+2*Objednávka_AC!M$58)/(Objednávka_AC!M$4+2*Objednávka_AC!M$5)),0)</f>
        <v>0</v>
      </c>
      <c r="P108" s="90">
        <f>IFERROR(('MA Výkon'!P108*(Objednávka_AC!N$38+2*Objednávka_AC!N$58)/(Objednávka_AC!N$4+2*Objednávka_AC!N$5)),0)</f>
        <v>0</v>
      </c>
      <c r="Q108" s="90">
        <f>IFERROR(('MA Výkon'!Q108*(Objednávka_AC!O$38+2*Objednávka_AC!O$58)/(Objednávka_AC!O$4+2*Objednávka_AC!O$5)),0)</f>
        <v>0</v>
      </c>
      <c r="R108" s="90">
        <f>IFERROR(('MA Výkon'!R108*(Objednávka_AC!P$38+2*Objednávka_AC!P$58)/(Objednávka_AC!P$4+2*Objednávka_AC!P$5)),0)</f>
        <v>0</v>
      </c>
      <c r="S108" s="90">
        <f>IFERROR(('MA Výkon'!S108*(Objednávka_AC!Q$38+2*Objednávka_AC!Q$58)/(Objednávka_AC!Q$4+2*Objednávka_AC!Q$5)),0)</f>
        <v>0</v>
      </c>
      <c r="T108" s="92">
        <f t="shared" si="39"/>
        <v>0</v>
      </c>
      <c r="U108" s="90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IFERROR(('MA Výkon'!E109*(Objednávka_AC!C$38+2*Objednávka_AC!C$58)/(Objednávka_AC!C$4+2*Objednávka_AC!C$5)),0)</f>
        <v>0</v>
      </c>
      <c r="F109" s="90">
        <f>IFERROR(('MA Výkon'!F109*(Objednávka_AC!D$38+2*Objednávka_AC!D$58)/(Objednávka_AC!D$4+2*Objednávka_AC!D$5)),0)</f>
        <v>0</v>
      </c>
      <c r="G109" s="90">
        <f>IFERROR(('MA Výkon'!G109*(Objednávka_AC!E$38+2*Objednávka_AC!E$58)/(Objednávka_AC!E$4+2*Objednávka_AC!E$5)),0)</f>
        <v>0</v>
      </c>
      <c r="H109" s="90">
        <f>IFERROR(('MA Výkon'!H109*(Objednávka_AC!F$38+2*Objednávka_AC!F$58)/(Objednávka_AC!F$4+2*Objednávka_AC!F$5)),0)</f>
        <v>0</v>
      </c>
      <c r="I109" s="90">
        <f>IFERROR(('MA Výkon'!I109*(Objednávka_AC!G$38+2*Objednávka_AC!G$58)/(Objednávka_AC!G$4+2*Objednávka_AC!G$5)),0)</f>
        <v>0</v>
      </c>
      <c r="J109" s="90">
        <f>IFERROR(('MA Výkon'!J109*(Objednávka_AC!H$38+2*Objednávka_AC!H$58)/(Objednávka_AC!H$4+2*Objednávka_AC!H$5)),0)</f>
        <v>0</v>
      </c>
      <c r="K109" s="90">
        <f>IFERROR(('MA Výkon'!K109*(Objednávka_AC!I$38+2*Objednávka_AC!I$58)/(Objednávka_AC!I$4+2*Objednávka_AC!I$5)),0)</f>
        <v>0</v>
      </c>
      <c r="L109" s="90">
        <f>IFERROR(('MA Výkon'!L109*(Objednávka_AC!J$38+2*Objednávka_AC!J$58)/(Objednávka_AC!J$4+2*Objednávka_AC!J$5)),0)</f>
        <v>0</v>
      </c>
      <c r="M109" s="90">
        <f>IFERROR(('MA Výkon'!M109*(Objednávka_AC!K$38+2*Objednávka_AC!K$58)/(Objednávka_AC!K$4+2*Objednávka_AC!K$5)),0)</f>
        <v>0</v>
      </c>
      <c r="N109" s="90">
        <f>IFERROR(('MA Výkon'!N109*(Objednávka_AC!L$38+2*Objednávka_AC!L$58)/(Objednávka_AC!L$4+2*Objednávka_AC!L$5)),0)</f>
        <v>0</v>
      </c>
      <c r="O109" s="90">
        <f>IFERROR(('MA Výkon'!O109*(Objednávka_AC!M$38+2*Objednávka_AC!M$58)/(Objednávka_AC!M$4+2*Objednávka_AC!M$5)),0)</f>
        <v>0</v>
      </c>
      <c r="P109" s="90">
        <f>IFERROR(('MA Výkon'!P109*(Objednávka_AC!N$38+2*Objednávka_AC!N$58)/(Objednávka_AC!N$4+2*Objednávka_AC!N$5)),0)</f>
        <v>0</v>
      </c>
      <c r="Q109" s="90">
        <f>IFERROR(('MA Výkon'!Q109*(Objednávka_AC!O$38+2*Objednávka_AC!O$58)/(Objednávka_AC!O$4+2*Objednávka_AC!O$5)),0)</f>
        <v>0</v>
      </c>
      <c r="R109" s="90">
        <f>IFERROR(('MA Výkon'!R109*(Objednávka_AC!P$38+2*Objednávka_AC!P$58)/(Objednávka_AC!P$4+2*Objednávka_AC!P$5)),0)</f>
        <v>0</v>
      </c>
      <c r="S109" s="90">
        <f>IFERROR(('MA Výkon'!S109*(Objednávka_AC!Q$38+2*Objednávka_AC!Q$58)/(Objednávka_AC!Q$4+2*Objednávka_AC!Q$5)),0)</f>
        <v>0</v>
      </c>
      <c r="T109" s="92">
        <f t="shared" si="39"/>
        <v>0</v>
      </c>
      <c r="U109" s="90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IFERROR(('MA Výkon'!E110*(Objednávka_AC!C$38+2*Objednávka_AC!C$58)/(Objednávka_AC!C$4+2*Objednávka_AC!C$5)),0)</f>
        <v>0</v>
      </c>
      <c r="F110" s="90">
        <f>IFERROR(('MA Výkon'!F110*(Objednávka_AC!D$38+2*Objednávka_AC!D$58)/(Objednávka_AC!D$4+2*Objednávka_AC!D$5)),0)</f>
        <v>0</v>
      </c>
      <c r="G110" s="90">
        <f>IFERROR(('MA Výkon'!G110*(Objednávka_AC!E$38+2*Objednávka_AC!E$58)/(Objednávka_AC!E$4+2*Objednávka_AC!E$5)),0)</f>
        <v>0</v>
      </c>
      <c r="H110" s="90">
        <f>IFERROR(('MA Výkon'!H110*(Objednávka_AC!F$38+2*Objednávka_AC!F$58)/(Objednávka_AC!F$4+2*Objednávka_AC!F$5)),0)</f>
        <v>0</v>
      </c>
      <c r="I110" s="90">
        <f>IFERROR(('MA Výkon'!I110*(Objednávka_AC!G$38+2*Objednávka_AC!G$58)/(Objednávka_AC!G$4+2*Objednávka_AC!G$5)),0)</f>
        <v>0</v>
      </c>
      <c r="J110" s="90">
        <f>IFERROR(('MA Výkon'!J110*(Objednávka_AC!H$38+2*Objednávka_AC!H$58)/(Objednávka_AC!H$4+2*Objednávka_AC!H$5)),0)</f>
        <v>0</v>
      </c>
      <c r="K110" s="90">
        <f>IFERROR(('MA Výkon'!K110*(Objednávka_AC!I$38+2*Objednávka_AC!I$58)/(Objednávka_AC!I$4+2*Objednávka_AC!I$5)),0)</f>
        <v>0</v>
      </c>
      <c r="L110" s="90">
        <f>IFERROR(('MA Výkon'!L110*(Objednávka_AC!J$38+2*Objednávka_AC!J$58)/(Objednávka_AC!J$4+2*Objednávka_AC!J$5)),0)</f>
        <v>0</v>
      </c>
      <c r="M110" s="90">
        <f>IFERROR(('MA Výkon'!M110*(Objednávka_AC!K$38+2*Objednávka_AC!K$58)/(Objednávka_AC!K$4+2*Objednávka_AC!K$5)),0)</f>
        <v>0</v>
      </c>
      <c r="N110" s="90">
        <f>IFERROR(('MA Výkon'!N110*(Objednávka_AC!L$38+2*Objednávka_AC!L$58)/(Objednávka_AC!L$4+2*Objednávka_AC!L$5)),0)</f>
        <v>0</v>
      </c>
      <c r="O110" s="90">
        <f>IFERROR(('MA Výkon'!O110*(Objednávka_AC!M$38+2*Objednávka_AC!M$58)/(Objednávka_AC!M$4+2*Objednávka_AC!M$5)),0)</f>
        <v>0</v>
      </c>
      <c r="P110" s="90">
        <f>IFERROR(('MA Výkon'!P110*(Objednávka_AC!N$38+2*Objednávka_AC!N$58)/(Objednávka_AC!N$4+2*Objednávka_AC!N$5)),0)</f>
        <v>0</v>
      </c>
      <c r="Q110" s="90">
        <f>IFERROR(('MA Výkon'!Q110*(Objednávka_AC!O$38+2*Objednávka_AC!O$58)/(Objednávka_AC!O$4+2*Objednávka_AC!O$5)),0)</f>
        <v>0</v>
      </c>
      <c r="R110" s="90">
        <f>IFERROR(('MA Výkon'!R110*(Objednávka_AC!P$38+2*Objednávka_AC!P$58)/(Objednávka_AC!P$4+2*Objednávka_AC!P$5)),0)</f>
        <v>0</v>
      </c>
      <c r="S110" s="90">
        <f>IFERROR(('MA Výkon'!S110*(Objednávka_AC!Q$38+2*Objednávka_AC!Q$58)/(Objednávka_AC!Q$4+2*Objednávka_AC!Q$5)),0)</f>
        <v>0</v>
      </c>
      <c r="T110" s="92">
        <f t="shared" si="39"/>
        <v>0</v>
      </c>
      <c r="U110" s="90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IFERROR(('MA Výkon'!E111*(Objednávka_AC!C$38+2*Objednávka_AC!C$58)/(Objednávka_AC!C$4+2*Objednávka_AC!C$5)),0)</f>
        <v>0</v>
      </c>
      <c r="F111" s="90">
        <f>IFERROR(('MA Výkon'!F111*(Objednávka_AC!D$38+2*Objednávka_AC!D$58)/(Objednávka_AC!D$4+2*Objednávka_AC!D$5)),0)</f>
        <v>0</v>
      </c>
      <c r="G111" s="90">
        <f>IFERROR(('MA Výkon'!G111*(Objednávka_AC!E$38+2*Objednávka_AC!E$58)/(Objednávka_AC!E$4+2*Objednávka_AC!E$5)),0)</f>
        <v>0</v>
      </c>
      <c r="H111" s="90">
        <f>IFERROR(('MA Výkon'!H111*(Objednávka_AC!F$38+2*Objednávka_AC!F$58)/(Objednávka_AC!F$4+2*Objednávka_AC!F$5)),0)</f>
        <v>0</v>
      </c>
      <c r="I111" s="90">
        <f>IFERROR(('MA Výkon'!I111*(Objednávka_AC!G$38+2*Objednávka_AC!G$58)/(Objednávka_AC!G$4+2*Objednávka_AC!G$5)),0)</f>
        <v>0</v>
      </c>
      <c r="J111" s="90">
        <f>IFERROR(('MA Výkon'!J111*(Objednávka_AC!H$38+2*Objednávka_AC!H$58)/(Objednávka_AC!H$4+2*Objednávka_AC!H$5)),0)</f>
        <v>0</v>
      </c>
      <c r="K111" s="90">
        <f>IFERROR(('MA Výkon'!K111*(Objednávka_AC!I$38+2*Objednávka_AC!I$58)/(Objednávka_AC!I$4+2*Objednávka_AC!I$5)),0)</f>
        <v>0</v>
      </c>
      <c r="L111" s="90">
        <f>IFERROR(('MA Výkon'!L111*(Objednávka_AC!J$38+2*Objednávka_AC!J$58)/(Objednávka_AC!J$4+2*Objednávka_AC!J$5)),0)</f>
        <v>0</v>
      </c>
      <c r="M111" s="90">
        <f>IFERROR(('MA Výkon'!M111*(Objednávka_AC!K$38+2*Objednávka_AC!K$58)/(Objednávka_AC!K$4+2*Objednávka_AC!K$5)),0)</f>
        <v>0</v>
      </c>
      <c r="N111" s="90">
        <f>IFERROR(('MA Výkon'!N111*(Objednávka_AC!L$38+2*Objednávka_AC!L$58)/(Objednávka_AC!L$4+2*Objednávka_AC!L$5)),0)</f>
        <v>0</v>
      </c>
      <c r="O111" s="90">
        <f>IFERROR(('MA Výkon'!O111*(Objednávka_AC!M$38+2*Objednávka_AC!M$58)/(Objednávka_AC!M$4+2*Objednávka_AC!M$5)),0)</f>
        <v>0</v>
      </c>
      <c r="P111" s="90">
        <f>IFERROR(('MA Výkon'!P111*(Objednávka_AC!N$38+2*Objednávka_AC!N$58)/(Objednávka_AC!N$4+2*Objednávka_AC!N$5)),0)</f>
        <v>0</v>
      </c>
      <c r="Q111" s="90">
        <f>IFERROR(('MA Výkon'!Q111*(Objednávka_AC!O$38+2*Objednávka_AC!O$58)/(Objednávka_AC!O$4+2*Objednávka_AC!O$5)),0)</f>
        <v>0</v>
      </c>
      <c r="R111" s="90">
        <f>IFERROR(('MA Výkon'!R111*(Objednávka_AC!P$38+2*Objednávka_AC!P$58)/(Objednávka_AC!P$4+2*Objednávka_AC!P$5)),0)</f>
        <v>0</v>
      </c>
      <c r="S111" s="90">
        <f>IFERROR(('MA Výkon'!S111*(Objednávka_AC!Q$38+2*Objednávka_AC!Q$58)/(Objednávka_AC!Q$4+2*Objednávka_AC!Q$5)),0)</f>
        <v>0</v>
      </c>
      <c r="T111" s="92">
        <f t="shared" si="39"/>
        <v>0</v>
      </c>
      <c r="U111" s="90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IFERROR(('MA Výkon'!E112*(Objednávka_AC!C$38+2*Objednávka_AC!C$58)/(Objednávka_AC!C$4+2*Objednávka_AC!C$5)),0)</f>
        <v>0</v>
      </c>
      <c r="F112" s="90">
        <f>IFERROR(('MA Výkon'!F112*(Objednávka_AC!D$38+2*Objednávka_AC!D$58)/(Objednávka_AC!D$4+2*Objednávka_AC!D$5)),0)</f>
        <v>0</v>
      </c>
      <c r="G112" s="90">
        <f>IFERROR(('MA Výkon'!G112*(Objednávka_AC!E$38+2*Objednávka_AC!E$58)/(Objednávka_AC!E$4+2*Objednávka_AC!E$5)),0)</f>
        <v>0</v>
      </c>
      <c r="H112" s="90">
        <f>IFERROR(('MA Výkon'!H112*(Objednávka_AC!F$38+2*Objednávka_AC!F$58)/(Objednávka_AC!F$4+2*Objednávka_AC!F$5)),0)</f>
        <v>0</v>
      </c>
      <c r="I112" s="90">
        <f>IFERROR(('MA Výkon'!I112*(Objednávka_AC!G$38+2*Objednávka_AC!G$58)/(Objednávka_AC!G$4+2*Objednávka_AC!G$5)),0)</f>
        <v>0</v>
      </c>
      <c r="J112" s="90">
        <f>IFERROR(('MA Výkon'!J112*(Objednávka_AC!H$38+2*Objednávka_AC!H$58)/(Objednávka_AC!H$4+2*Objednávka_AC!H$5)),0)</f>
        <v>0</v>
      </c>
      <c r="K112" s="90">
        <f>IFERROR(('MA Výkon'!K112*(Objednávka_AC!I$38+2*Objednávka_AC!I$58)/(Objednávka_AC!I$4+2*Objednávka_AC!I$5)),0)</f>
        <v>0</v>
      </c>
      <c r="L112" s="90">
        <f>IFERROR(('MA Výkon'!L112*(Objednávka_AC!J$38+2*Objednávka_AC!J$58)/(Objednávka_AC!J$4+2*Objednávka_AC!J$5)),0)</f>
        <v>0</v>
      </c>
      <c r="M112" s="90">
        <f>IFERROR(('MA Výkon'!M112*(Objednávka_AC!K$38+2*Objednávka_AC!K$58)/(Objednávka_AC!K$4+2*Objednávka_AC!K$5)),0)</f>
        <v>0</v>
      </c>
      <c r="N112" s="90">
        <f>IFERROR(('MA Výkon'!N112*(Objednávka_AC!L$38+2*Objednávka_AC!L$58)/(Objednávka_AC!L$4+2*Objednávka_AC!L$5)),0)</f>
        <v>0</v>
      </c>
      <c r="O112" s="90">
        <f>IFERROR(('MA Výkon'!O112*(Objednávka_AC!M$38+2*Objednávka_AC!M$58)/(Objednávka_AC!M$4+2*Objednávka_AC!M$5)),0)</f>
        <v>0</v>
      </c>
      <c r="P112" s="90">
        <f>IFERROR(('MA Výkon'!P112*(Objednávka_AC!N$38+2*Objednávka_AC!N$58)/(Objednávka_AC!N$4+2*Objednávka_AC!N$5)),0)</f>
        <v>0</v>
      </c>
      <c r="Q112" s="90">
        <f>IFERROR(('MA Výkon'!Q112*(Objednávka_AC!O$38+2*Objednávka_AC!O$58)/(Objednávka_AC!O$4+2*Objednávka_AC!O$5)),0)</f>
        <v>0</v>
      </c>
      <c r="R112" s="90">
        <f>IFERROR(('MA Výkon'!R112*(Objednávka_AC!P$38+2*Objednávka_AC!P$58)/(Objednávka_AC!P$4+2*Objednávka_AC!P$5)),0)</f>
        <v>0</v>
      </c>
      <c r="S112" s="90">
        <f>IFERROR(('MA Výkon'!S112*(Objednávka_AC!Q$38+2*Objednávka_AC!Q$58)/(Objednávka_AC!Q$4+2*Objednávka_AC!Q$5)),0)</f>
        <v>0</v>
      </c>
      <c r="T112" s="92">
        <f t="shared" si="39"/>
        <v>0</v>
      </c>
      <c r="U112" s="90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IFERROR(('MA Výkon'!E113*(Objednávka_AC!C$38+2*Objednávka_AC!C$58)/(Objednávka_AC!C$4+2*Objednávka_AC!C$5)),0)</f>
        <v>0</v>
      </c>
      <c r="F113" s="90">
        <f>IFERROR(('MA Výkon'!F113*(Objednávka_AC!D$38+2*Objednávka_AC!D$58)/(Objednávka_AC!D$4+2*Objednávka_AC!D$5)),0)</f>
        <v>0</v>
      </c>
      <c r="G113" s="90">
        <f>IFERROR(('MA Výkon'!G113*(Objednávka_AC!E$38+2*Objednávka_AC!E$58)/(Objednávka_AC!E$4+2*Objednávka_AC!E$5)),0)</f>
        <v>0</v>
      </c>
      <c r="H113" s="90">
        <f>IFERROR(('MA Výkon'!H113*(Objednávka_AC!F$38+2*Objednávka_AC!F$58)/(Objednávka_AC!F$4+2*Objednávka_AC!F$5)),0)</f>
        <v>0</v>
      </c>
      <c r="I113" s="90">
        <f>IFERROR(('MA Výkon'!I113*(Objednávka_AC!G$38+2*Objednávka_AC!G$58)/(Objednávka_AC!G$4+2*Objednávka_AC!G$5)),0)</f>
        <v>0</v>
      </c>
      <c r="J113" s="90">
        <f>IFERROR(('MA Výkon'!J113*(Objednávka_AC!H$38+2*Objednávka_AC!H$58)/(Objednávka_AC!H$4+2*Objednávka_AC!H$5)),0)</f>
        <v>0</v>
      </c>
      <c r="K113" s="90">
        <f>IFERROR(('MA Výkon'!K113*(Objednávka_AC!I$38+2*Objednávka_AC!I$58)/(Objednávka_AC!I$4+2*Objednávka_AC!I$5)),0)</f>
        <v>0</v>
      </c>
      <c r="L113" s="90">
        <f>IFERROR(('MA Výkon'!L113*(Objednávka_AC!J$38+2*Objednávka_AC!J$58)/(Objednávka_AC!J$4+2*Objednávka_AC!J$5)),0)</f>
        <v>0</v>
      </c>
      <c r="M113" s="90">
        <f>IFERROR(('MA Výkon'!M113*(Objednávka_AC!K$38+2*Objednávka_AC!K$58)/(Objednávka_AC!K$4+2*Objednávka_AC!K$5)),0)</f>
        <v>0</v>
      </c>
      <c r="N113" s="90">
        <f>IFERROR(('MA Výkon'!N113*(Objednávka_AC!L$38+2*Objednávka_AC!L$58)/(Objednávka_AC!L$4+2*Objednávka_AC!L$5)),0)</f>
        <v>0</v>
      </c>
      <c r="O113" s="90">
        <f>IFERROR(('MA Výkon'!O113*(Objednávka_AC!M$38+2*Objednávka_AC!M$58)/(Objednávka_AC!M$4+2*Objednávka_AC!M$5)),0)</f>
        <v>0</v>
      </c>
      <c r="P113" s="90">
        <f>IFERROR(('MA Výkon'!P113*(Objednávka_AC!N$38+2*Objednávka_AC!N$58)/(Objednávka_AC!N$4+2*Objednávka_AC!N$5)),0)</f>
        <v>0</v>
      </c>
      <c r="Q113" s="90">
        <f>IFERROR(('MA Výkon'!Q113*(Objednávka_AC!O$38+2*Objednávka_AC!O$58)/(Objednávka_AC!O$4+2*Objednávka_AC!O$5)),0)</f>
        <v>0</v>
      </c>
      <c r="R113" s="90">
        <f>IFERROR(('MA Výkon'!R113*(Objednávka_AC!P$38+2*Objednávka_AC!P$58)/(Objednávka_AC!P$4+2*Objednávka_AC!P$5)),0)</f>
        <v>0</v>
      </c>
      <c r="S113" s="90">
        <f>IFERROR(('MA Výkon'!S113*(Objednávka_AC!Q$38+2*Objednávka_AC!Q$58)/(Objednávka_AC!Q$4+2*Objednávka_AC!Q$5)),0)</f>
        <v>0</v>
      </c>
      <c r="T113" s="92">
        <f t="shared" si="39"/>
        <v>0</v>
      </c>
      <c r="U113" s="90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18"/>
      <c r="E114" s="90">
        <f>IFERROR(('MA Výkon'!E114*(Objednávka_AC!C$38+2*Objednávka_AC!C$58)/(Objednávka_AC!C$4+2*Objednávka_AC!C$5)),0)</f>
        <v>0</v>
      </c>
      <c r="F114" s="90">
        <f>IFERROR(('MA Výkon'!F114*(Objednávka_AC!D$38+2*Objednávka_AC!D$58)/(Objednávka_AC!D$4+2*Objednávka_AC!D$5)),0)</f>
        <v>0</v>
      </c>
      <c r="G114" s="90">
        <f>IFERROR(('MA Výkon'!G114*(Objednávka_AC!E$38+2*Objednávka_AC!E$58)/(Objednávka_AC!E$4+2*Objednávka_AC!E$5)),0)</f>
        <v>0</v>
      </c>
      <c r="H114" s="90">
        <f>IFERROR(('MA Výkon'!H114*(Objednávka_AC!F$38+2*Objednávka_AC!F$58)/(Objednávka_AC!F$4+2*Objednávka_AC!F$5)),0)</f>
        <v>0</v>
      </c>
      <c r="I114" s="90">
        <f>IFERROR(('MA Výkon'!I114*(Objednávka_AC!G$38+2*Objednávka_AC!G$58)/(Objednávka_AC!G$4+2*Objednávka_AC!G$5)),0)</f>
        <v>0</v>
      </c>
      <c r="J114" s="90">
        <f>IFERROR(('MA Výkon'!J114*(Objednávka_AC!H$38+2*Objednávka_AC!H$58)/(Objednávka_AC!H$4+2*Objednávka_AC!H$5)),0)</f>
        <v>0</v>
      </c>
      <c r="K114" s="90">
        <f>IFERROR(('MA Výkon'!K114*(Objednávka_AC!I$38+2*Objednávka_AC!I$58)/(Objednávka_AC!I$4+2*Objednávka_AC!I$5)),0)</f>
        <v>0</v>
      </c>
      <c r="L114" s="90">
        <f>IFERROR(('MA Výkon'!L114*(Objednávka_AC!J$38+2*Objednávka_AC!J$58)/(Objednávka_AC!J$4+2*Objednávka_AC!J$5)),0)</f>
        <v>0</v>
      </c>
      <c r="M114" s="90">
        <f>IFERROR(('MA Výkon'!M114*(Objednávka_AC!K$38+2*Objednávka_AC!K$58)/(Objednávka_AC!K$4+2*Objednávka_AC!K$5)),0)</f>
        <v>0</v>
      </c>
      <c r="N114" s="90">
        <f>IFERROR(('MA Výkon'!N114*(Objednávka_AC!L$38+2*Objednávka_AC!L$58)/(Objednávka_AC!L$4+2*Objednávka_AC!L$5)),0)</f>
        <v>0</v>
      </c>
      <c r="O114" s="90">
        <f>IFERROR(('MA Výkon'!O114*(Objednávka_AC!M$38+2*Objednávka_AC!M$58)/(Objednávka_AC!M$4+2*Objednávka_AC!M$5)),0)</f>
        <v>0</v>
      </c>
      <c r="P114" s="90">
        <f>IFERROR(('MA Výkon'!P114*(Objednávka_AC!N$38+2*Objednávka_AC!N$58)/(Objednávka_AC!N$4+2*Objednávka_AC!N$5)),0)</f>
        <v>0</v>
      </c>
      <c r="Q114" s="90">
        <f>IFERROR(('MA Výkon'!Q114*(Objednávka_AC!O$38+2*Objednávka_AC!O$58)/(Objednávka_AC!O$4+2*Objednávka_AC!O$5)),0)</f>
        <v>0</v>
      </c>
      <c r="R114" s="90">
        <f>IFERROR(('MA Výkon'!R114*(Objednávka_AC!P$38+2*Objednávka_AC!P$58)/(Objednávka_AC!P$4+2*Objednávka_AC!P$5)),0)</f>
        <v>0</v>
      </c>
      <c r="S114" s="90">
        <f>IFERROR(('MA Výkon'!S114*(Objednávka_AC!Q$38+2*Objednávka_AC!Q$58)/(Objednávka_AC!Q$4+2*Objednávka_AC!Q$5)),0)</f>
        <v>0</v>
      </c>
      <c r="T114" s="92">
        <f t="shared" si="39"/>
        <v>0</v>
      </c>
      <c r="U114" s="90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18"/>
      <c r="E115" s="301">
        <f>'MA Výkon'!E115</f>
        <v>0</v>
      </c>
      <c r="F115" s="301">
        <f>'MA Výkon'!F115</f>
        <v>0</v>
      </c>
      <c r="G115" s="301">
        <f>'MA Výkon'!G115</f>
        <v>0</v>
      </c>
      <c r="H115" s="301">
        <f>'MA Výkon'!H115</f>
        <v>0</v>
      </c>
      <c r="I115" s="301">
        <f>'MA Výkon'!I115</f>
        <v>0</v>
      </c>
      <c r="J115" s="301">
        <f>'MA Výkon'!J115</f>
        <v>0</v>
      </c>
      <c r="K115" s="301">
        <f>'MA Výkon'!K115</f>
        <v>0</v>
      </c>
      <c r="L115" s="301">
        <f>'MA Výkon'!L115</f>
        <v>0</v>
      </c>
      <c r="M115" s="301">
        <f>'MA Výkon'!M115</f>
        <v>0</v>
      </c>
      <c r="N115" s="301">
        <f>'MA Výkon'!N115</f>
        <v>0</v>
      </c>
      <c r="O115" s="301">
        <f>'MA Výkon'!O115</f>
        <v>0</v>
      </c>
      <c r="P115" s="301">
        <f>'MA Výkon'!P115</f>
        <v>0</v>
      </c>
      <c r="Q115" s="301">
        <f>'MA Výkon'!Q115</f>
        <v>0</v>
      </c>
      <c r="R115" s="301">
        <f>'MA Výkon'!R115</f>
        <v>0</v>
      </c>
      <c r="S115" s="301">
        <f>'MA Výkon'!S115</f>
        <v>0</v>
      </c>
      <c r="T115" s="92">
        <f t="shared" si="39"/>
        <v>0</v>
      </c>
      <c r="U115" s="90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18"/>
      <c r="E116" s="301">
        <f>'MA Výkon'!E116</f>
        <v>0</v>
      </c>
      <c r="F116" s="301">
        <f>'MA Výkon'!F116</f>
        <v>0</v>
      </c>
      <c r="G116" s="301">
        <f>'MA Výkon'!G116</f>
        <v>0</v>
      </c>
      <c r="H116" s="301">
        <f>'MA Výkon'!H116</f>
        <v>0</v>
      </c>
      <c r="I116" s="301">
        <f>'MA Výkon'!I116</f>
        <v>0</v>
      </c>
      <c r="J116" s="301">
        <f>'MA Výkon'!J116</f>
        <v>0</v>
      </c>
      <c r="K116" s="301">
        <f>'MA Výkon'!K116</f>
        <v>0</v>
      </c>
      <c r="L116" s="301">
        <f>'MA Výkon'!L116</f>
        <v>0</v>
      </c>
      <c r="M116" s="301">
        <f>'MA Výkon'!M116</f>
        <v>0</v>
      </c>
      <c r="N116" s="301">
        <f>'MA Výkon'!N116</f>
        <v>0</v>
      </c>
      <c r="O116" s="301">
        <f>'MA Výkon'!O116</f>
        <v>0</v>
      </c>
      <c r="P116" s="301">
        <f>'MA Výkon'!P116</f>
        <v>0</v>
      </c>
      <c r="Q116" s="301">
        <f>'MA Výkon'!Q116</f>
        <v>0</v>
      </c>
      <c r="R116" s="301">
        <f>'MA Výkon'!R116</f>
        <v>0</v>
      </c>
      <c r="S116" s="301">
        <f>'MA Výkon'!S116</f>
        <v>0</v>
      </c>
      <c r="T116" s="92">
        <f t="shared" si="39"/>
        <v>0</v>
      </c>
      <c r="U116" s="90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18" t="str">
        <f>'Model výchozí (MV)'!D117</f>
        <v>Finanční náklady</v>
      </c>
      <c r="E117" s="90">
        <f>IFERROR(('MA Výkon'!E117*(Objednávka_AC!C$38+2*Objednávka_AC!C$58)/(Objednávka_AC!C$4+2*Objednávka_AC!C$5)),0)</f>
        <v>0</v>
      </c>
      <c r="F117" s="90">
        <f>IFERROR(('MA Výkon'!F117*(Objednávka_AC!D$38+2*Objednávka_AC!D$58)/(Objednávka_AC!D$4+2*Objednávka_AC!D$5)),0)</f>
        <v>0</v>
      </c>
      <c r="G117" s="90">
        <f>IFERROR(('MA Výkon'!G117*(Objednávka_AC!E$38+2*Objednávka_AC!E$58)/(Objednávka_AC!E$4+2*Objednávka_AC!E$5)),0)</f>
        <v>0</v>
      </c>
      <c r="H117" s="90">
        <f>IFERROR(('MA Výkon'!H117*(Objednávka_AC!F$38+2*Objednávka_AC!F$58)/(Objednávka_AC!F$4+2*Objednávka_AC!F$5)),0)</f>
        <v>0</v>
      </c>
      <c r="I117" s="90">
        <f>IFERROR(('MA Výkon'!I117*(Objednávka_AC!G$38+2*Objednávka_AC!G$58)/(Objednávka_AC!G$4+2*Objednávka_AC!G$5)),0)</f>
        <v>0</v>
      </c>
      <c r="J117" s="90">
        <f>IFERROR(('MA Výkon'!J117*(Objednávka_AC!H$38+2*Objednávka_AC!H$58)/(Objednávka_AC!H$4+2*Objednávka_AC!H$5)),0)</f>
        <v>0</v>
      </c>
      <c r="K117" s="90">
        <f>IFERROR(('MA Výkon'!K117*(Objednávka_AC!I$38+2*Objednávka_AC!I$58)/(Objednávka_AC!I$4+2*Objednávka_AC!I$5)),0)</f>
        <v>0</v>
      </c>
      <c r="L117" s="90">
        <f>IFERROR(('MA Výkon'!L117*(Objednávka_AC!J$38+2*Objednávka_AC!J$58)/(Objednávka_AC!J$4+2*Objednávka_AC!J$5)),0)</f>
        <v>0</v>
      </c>
      <c r="M117" s="90">
        <f>IFERROR(('MA Výkon'!M117*(Objednávka_AC!K$38+2*Objednávka_AC!K$58)/(Objednávka_AC!K$4+2*Objednávka_AC!K$5)),0)</f>
        <v>0</v>
      </c>
      <c r="N117" s="90">
        <f>IFERROR(('MA Výkon'!N117*(Objednávka_AC!L$38+2*Objednávka_AC!L$58)/(Objednávka_AC!L$4+2*Objednávka_AC!L$5)),0)</f>
        <v>0</v>
      </c>
      <c r="O117" s="90">
        <f>IFERROR(('MA Výkon'!O117*(Objednávka_AC!M$38+2*Objednávka_AC!M$58)/(Objednávka_AC!M$4+2*Objednávka_AC!M$5)),0)</f>
        <v>0</v>
      </c>
      <c r="P117" s="90">
        <f>IFERROR(('MA Výkon'!P117*(Objednávka_AC!N$38+2*Objednávka_AC!N$58)/(Objednávka_AC!N$4+2*Objednávka_AC!N$5)),0)</f>
        <v>0</v>
      </c>
      <c r="Q117" s="90">
        <f>IFERROR(('MA Výkon'!Q117*(Objednávka_AC!O$38+2*Objednávka_AC!O$58)/(Objednávka_AC!O$4+2*Objednávka_AC!O$5)),0)</f>
        <v>0</v>
      </c>
      <c r="R117" s="90">
        <f>IFERROR(('MA Výkon'!R117*(Objednávka_AC!P$38+2*Objednávka_AC!P$58)/(Objednávka_AC!P$4+2*Objednávka_AC!P$5)),0)</f>
        <v>0</v>
      </c>
      <c r="S117" s="90">
        <f>IFERROR(('MA Výkon'!S117*(Objednávka_AC!Q$38+2*Objednávka_AC!Q$58)/(Objednávka_AC!Q$4+2*Objednávka_AC!Q$5)),0)</f>
        <v>0</v>
      </c>
      <c r="T117" s="92">
        <f t="shared" si="39"/>
        <v>0</v>
      </c>
      <c r="U117" s="90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18" t="str">
        <f>'Model výchozí (MV)'!D118</f>
        <v>Ostatní</v>
      </c>
      <c r="E118" s="90">
        <f>IFERROR(('MA Výkon'!E118*(Objednávka_AC!C$38+2*Objednávka_AC!C$58)/(Objednávka_AC!C$4+2*Objednávka_AC!C$5)),0)</f>
        <v>0</v>
      </c>
      <c r="F118" s="90">
        <f>IFERROR(('MA Výkon'!F118*(Objednávka_AC!D$38+2*Objednávka_AC!D$58)/(Objednávka_AC!D$4+2*Objednávka_AC!D$5)),0)</f>
        <v>0</v>
      </c>
      <c r="G118" s="90">
        <f>IFERROR(('MA Výkon'!G118*(Objednávka_AC!E$38+2*Objednávka_AC!E$58)/(Objednávka_AC!E$4+2*Objednávka_AC!E$5)),0)</f>
        <v>0</v>
      </c>
      <c r="H118" s="90">
        <f>IFERROR(('MA Výkon'!H118*(Objednávka_AC!F$38+2*Objednávka_AC!F$58)/(Objednávka_AC!F$4+2*Objednávka_AC!F$5)),0)</f>
        <v>0</v>
      </c>
      <c r="I118" s="90">
        <f>IFERROR(('MA Výkon'!I118*(Objednávka_AC!G$38+2*Objednávka_AC!G$58)/(Objednávka_AC!G$4+2*Objednávka_AC!G$5)),0)</f>
        <v>0</v>
      </c>
      <c r="J118" s="90">
        <f>IFERROR(('MA Výkon'!J118*(Objednávka_AC!H$38+2*Objednávka_AC!H$58)/(Objednávka_AC!H$4+2*Objednávka_AC!H$5)),0)</f>
        <v>0</v>
      </c>
      <c r="K118" s="90">
        <f>IFERROR(('MA Výkon'!K118*(Objednávka_AC!I$38+2*Objednávka_AC!I$58)/(Objednávka_AC!I$4+2*Objednávka_AC!I$5)),0)</f>
        <v>0</v>
      </c>
      <c r="L118" s="90">
        <f>IFERROR(('MA Výkon'!L118*(Objednávka_AC!J$38+2*Objednávka_AC!J$58)/(Objednávka_AC!J$4+2*Objednávka_AC!J$5)),0)</f>
        <v>0</v>
      </c>
      <c r="M118" s="90">
        <f>IFERROR(('MA Výkon'!M118*(Objednávka_AC!K$38+2*Objednávka_AC!K$58)/(Objednávka_AC!K$4+2*Objednávka_AC!K$5)),0)</f>
        <v>0</v>
      </c>
      <c r="N118" s="90">
        <f>IFERROR(('MA Výkon'!N118*(Objednávka_AC!L$38+2*Objednávka_AC!L$58)/(Objednávka_AC!L$4+2*Objednávka_AC!L$5)),0)</f>
        <v>0</v>
      </c>
      <c r="O118" s="90">
        <f>IFERROR(('MA Výkon'!O118*(Objednávka_AC!M$38+2*Objednávka_AC!M$58)/(Objednávka_AC!M$4+2*Objednávka_AC!M$5)),0)</f>
        <v>0</v>
      </c>
      <c r="P118" s="90">
        <f>IFERROR(('MA Výkon'!P118*(Objednávka_AC!N$38+2*Objednávka_AC!N$58)/(Objednávka_AC!N$4+2*Objednávka_AC!N$5)),0)</f>
        <v>0</v>
      </c>
      <c r="Q118" s="90">
        <f>IFERROR(('MA Výkon'!Q118*(Objednávka_AC!O$38+2*Objednávka_AC!O$58)/(Objednávka_AC!O$4+2*Objednávka_AC!O$5)),0)</f>
        <v>0</v>
      </c>
      <c r="R118" s="90">
        <f>IFERROR(('MA Výkon'!R118*(Objednávka_AC!P$38+2*Objednávka_AC!P$58)/(Objednávka_AC!P$4+2*Objednávka_AC!P$5)),0)</f>
        <v>0</v>
      </c>
      <c r="S118" s="90">
        <f>IFERROR(('MA Výkon'!S118*(Objednávka_AC!Q$38+2*Objednávka_AC!Q$58)/(Objednávka_AC!Q$4+2*Objednávka_AC!Q$5)),0)</f>
        <v>0</v>
      </c>
      <c r="T118" s="92">
        <f t="shared" si="39"/>
        <v>0</v>
      </c>
      <c r="U118" s="90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18"/>
      <c r="E119" s="90">
        <f>IFERROR(('MA Výkon'!E119*(Objednávka_AC!C$38+2*Objednávka_AC!C$58)/(Objednávka_AC!C$4+2*Objednávka_AC!C$5)),0)</f>
        <v>0</v>
      </c>
      <c r="F119" s="90">
        <f>IFERROR(('MA Výkon'!F119*(Objednávka_AC!D$38+2*Objednávka_AC!D$58)/(Objednávka_AC!D$4+2*Objednávka_AC!D$5)),0)</f>
        <v>0</v>
      </c>
      <c r="G119" s="90">
        <f>IFERROR(('MA Výkon'!G119*(Objednávka_AC!E$38+2*Objednávka_AC!E$58)/(Objednávka_AC!E$4+2*Objednávka_AC!E$5)),0)</f>
        <v>0</v>
      </c>
      <c r="H119" s="90">
        <f>IFERROR(('MA Výkon'!H119*(Objednávka_AC!F$38+2*Objednávka_AC!F$58)/(Objednávka_AC!F$4+2*Objednávka_AC!F$5)),0)</f>
        <v>0</v>
      </c>
      <c r="I119" s="90">
        <f>IFERROR(('MA Výkon'!I119*(Objednávka_AC!G$38+2*Objednávka_AC!G$58)/(Objednávka_AC!G$4+2*Objednávka_AC!G$5)),0)</f>
        <v>0</v>
      </c>
      <c r="J119" s="90">
        <f>IFERROR(('MA Výkon'!J119*(Objednávka_AC!H$38+2*Objednávka_AC!H$58)/(Objednávka_AC!H$4+2*Objednávka_AC!H$5)),0)</f>
        <v>0</v>
      </c>
      <c r="K119" s="90">
        <f>IFERROR(('MA Výkon'!K119*(Objednávka_AC!I$38+2*Objednávka_AC!I$58)/(Objednávka_AC!I$4+2*Objednávka_AC!I$5)),0)</f>
        <v>0</v>
      </c>
      <c r="L119" s="90">
        <f>IFERROR(('MA Výkon'!L119*(Objednávka_AC!J$38+2*Objednávka_AC!J$58)/(Objednávka_AC!J$4+2*Objednávka_AC!J$5)),0)</f>
        <v>0</v>
      </c>
      <c r="M119" s="90">
        <f>IFERROR(('MA Výkon'!M119*(Objednávka_AC!K$38+2*Objednávka_AC!K$58)/(Objednávka_AC!K$4+2*Objednávka_AC!K$5)),0)</f>
        <v>0</v>
      </c>
      <c r="N119" s="90">
        <f>IFERROR(('MA Výkon'!N119*(Objednávka_AC!L$38+2*Objednávka_AC!L$58)/(Objednávka_AC!L$4+2*Objednávka_AC!L$5)),0)</f>
        <v>0</v>
      </c>
      <c r="O119" s="90">
        <f>IFERROR(('MA Výkon'!O119*(Objednávka_AC!M$38+2*Objednávka_AC!M$58)/(Objednávka_AC!M$4+2*Objednávka_AC!M$5)),0)</f>
        <v>0</v>
      </c>
      <c r="P119" s="90">
        <f>IFERROR(('MA Výkon'!P119*(Objednávka_AC!N$38+2*Objednávka_AC!N$58)/(Objednávka_AC!N$4+2*Objednávka_AC!N$5)),0)</f>
        <v>0</v>
      </c>
      <c r="Q119" s="90">
        <f>IFERROR(('MA Výkon'!Q119*(Objednávka_AC!O$38+2*Objednávka_AC!O$58)/(Objednávka_AC!O$4+2*Objednávka_AC!O$5)),0)</f>
        <v>0</v>
      </c>
      <c r="R119" s="90">
        <f>IFERROR(('MA Výkon'!R119*(Objednávka_AC!P$38+2*Objednávka_AC!P$58)/(Objednávka_AC!P$4+2*Objednávka_AC!P$5)),0)</f>
        <v>0</v>
      </c>
      <c r="S119" s="90">
        <f>IFERROR(('MA Výkon'!S119*(Objednávka_AC!Q$38+2*Objednávka_AC!Q$58)/(Objednávka_AC!Q$4+2*Objednávka_AC!Q$5)),0)</f>
        <v>0</v>
      </c>
      <c r="T119" s="92">
        <f t="shared" si="39"/>
        <v>0</v>
      </c>
      <c r="U119" s="90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18"/>
      <c r="E120" s="90">
        <f>IFERROR(('MA Výkon'!E120*(Objednávka_AC!C$38+2*Objednávka_AC!C$58)/(Objednávka_AC!C$4+2*Objednávka_AC!C$5)),0)</f>
        <v>0</v>
      </c>
      <c r="F120" s="90">
        <f>IFERROR(('MA Výkon'!F120*(Objednávka_AC!D$38+2*Objednávka_AC!D$58)/(Objednávka_AC!D$4+2*Objednávka_AC!D$5)),0)</f>
        <v>0</v>
      </c>
      <c r="G120" s="90">
        <f>IFERROR(('MA Výkon'!G120*(Objednávka_AC!E$38+2*Objednávka_AC!E$58)/(Objednávka_AC!E$4+2*Objednávka_AC!E$5)),0)</f>
        <v>0</v>
      </c>
      <c r="H120" s="90">
        <f>IFERROR(('MA Výkon'!H120*(Objednávka_AC!F$38+2*Objednávka_AC!F$58)/(Objednávka_AC!F$4+2*Objednávka_AC!F$5)),0)</f>
        <v>0</v>
      </c>
      <c r="I120" s="90">
        <f>IFERROR(('MA Výkon'!I120*(Objednávka_AC!G$38+2*Objednávka_AC!G$58)/(Objednávka_AC!G$4+2*Objednávka_AC!G$5)),0)</f>
        <v>0</v>
      </c>
      <c r="J120" s="90">
        <f>IFERROR(('MA Výkon'!J120*(Objednávka_AC!H$38+2*Objednávka_AC!H$58)/(Objednávka_AC!H$4+2*Objednávka_AC!H$5)),0)</f>
        <v>0</v>
      </c>
      <c r="K120" s="90">
        <f>IFERROR(('MA Výkon'!K120*(Objednávka_AC!I$38+2*Objednávka_AC!I$58)/(Objednávka_AC!I$4+2*Objednávka_AC!I$5)),0)</f>
        <v>0</v>
      </c>
      <c r="L120" s="90">
        <f>IFERROR(('MA Výkon'!L120*(Objednávka_AC!J$38+2*Objednávka_AC!J$58)/(Objednávka_AC!J$4+2*Objednávka_AC!J$5)),0)</f>
        <v>0</v>
      </c>
      <c r="M120" s="90">
        <f>IFERROR(('MA Výkon'!M120*(Objednávka_AC!K$38+2*Objednávka_AC!K$58)/(Objednávka_AC!K$4+2*Objednávka_AC!K$5)),0)</f>
        <v>0</v>
      </c>
      <c r="N120" s="90">
        <f>IFERROR(('MA Výkon'!N120*(Objednávka_AC!L$38+2*Objednávka_AC!L$58)/(Objednávka_AC!L$4+2*Objednávka_AC!L$5)),0)</f>
        <v>0</v>
      </c>
      <c r="O120" s="90">
        <f>IFERROR(('MA Výkon'!O120*(Objednávka_AC!M$38+2*Objednávka_AC!M$58)/(Objednávka_AC!M$4+2*Objednávka_AC!M$5)),0)</f>
        <v>0</v>
      </c>
      <c r="P120" s="90">
        <f>IFERROR(('MA Výkon'!P120*(Objednávka_AC!N$38+2*Objednávka_AC!N$58)/(Objednávka_AC!N$4+2*Objednávka_AC!N$5)),0)</f>
        <v>0</v>
      </c>
      <c r="Q120" s="90">
        <f>IFERROR(('MA Výkon'!Q120*(Objednávka_AC!O$38+2*Objednávka_AC!O$58)/(Objednávka_AC!O$4+2*Objednávka_AC!O$5)),0)</f>
        <v>0</v>
      </c>
      <c r="R120" s="90">
        <f>IFERROR(('MA Výkon'!R120*(Objednávka_AC!P$38+2*Objednávka_AC!P$58)/(Objednávka_AC!P$4+2*Objednávka_AC!P$5)),0)</f>
        <v>0</v>
      </c>
      <c r="S120" s="90">
        <f>IFERROR(('MA Výkon'!S120*(Objednávka_AC!Q$38+2*Objednávka_AC!Q$58)/(Objednávka_AC!Q$4+2*Objednávka_AC!Q$5)),0)</f>
        <v>0</v>
      </c>
      <c r="T120" s="92">
        <f t="shared" si="39"/>
        <v>0</v>
      </c>
      <c r="U120" s="90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18"/>
      <c r="E121" s="90">
        <f>IFERROR(('MA Výkon'!E121*(Objednávka_AC!C$38+2*Objednávka_AC!C$58)/(Objednávka_AC!C$4+2*Objednávka_AC!C$5)),0)</f>
        <v>0</v>
      </c>
      <c r="F121" s="90">
        <f>IFERROR(('MA Výkon'!F121*(Objednávka_AC!D$38+2*Objednávka_AC!D$58)/(Objednávka_AC!D$4+2*Objednávka_AC!D$5)),0)</f>
        <v>0</v>
      </c>
      <c r="G121" s="90">
        <f>IFERROR(('MA Výkon'!G121*(Objednávka_AC!E$38+2*Objednávka_AC!E$58)/(Objednávka_AC!E$4+2*Objednávka_AC!E$5)),0)</f>
        <v>0</v>
      </c>
      <c r="H121" s="90">
        <f>IFERROR(('MA Výkon'!H121*(Objednávka_AC!F$38+2*Objednávka_AC!F$58)/(Objednávka_AC!F$4+2*Objednávka_AC!F$5)),0)</f>
        <v>0</v>
      </c>
      <c r="I121" s="90">
        <f>IFERROR(('MA Výkon'!I121*(Objednávka_AC!G$38+2*Objednávka_AC!G$58)/(Objednávka_AC!G$4+2*Objednávka_AC!G$5)),0)</f>
        <v>0</v>
      </c>
      <c r="J121" s="90">
        <f>IFERROR(('MA Výkon'!J121*(Objednávka_AC!H$38+2*Objednávka_AC!H$58)/(Objednávka_AC!H$4+2*Objednávka_AC!H$5)),0)</f>
        <v>0</v>
      </c>
      <c r="K121" s="90">
        <f>IFERROR(('MA Výkon'!K121*(Objednávka_AC!I$38+2*Objednávka_AC!I$58)/(Objednávka_AC!I$4+2*Objednávka_AC!I$5)),0)</f>
        <v>0</v>
      </c>
      <c r="L121" s="90">
        <f>IFERROR(('MA Výkon'!L121*(Objednávka_AC!J$38+2*Objednávka_AC!J$58)/(Objednávka_AC!J$4+2*Objednávka_AC!J$5)),0)</f>
        <v>0</v>
      </c>
      <c r="M121" s="90">
        <f>IFERROR(('MA Výkon'!M121*(Objednávka_AC!K$38+2*Objednávka_AC!K$58)/(Objednávka_AC!K$4+2*Objednávka_AC!K$5)),0)</f>
        <v>0</v>
      </c>
      <c r="N121" s="90">
        <f>IFERROR(('MA Výkon'!N121*(Objednávka_AC!L$38+2*Objednávka_AC!L$58)/(Objednávka_AC!L$4+2*Objednávka_AC!L$5)),0)</f>
        <v>0</v>
      </c>
      <c r="O121" s="90">
        <f>IFERROR(('MA Výkon'!O121*(Objednávka_AC!M$38+2*Objednávka_AC!M$58)/(Objednávka_AC!M$4+2*Objednávka_AC!M$5)),0)</f>
        <v>0</v>
      </c>
      <c r="P121" s="90">
        <f>IFERROR(('MA Výkon'!P121*(Objednávka_AC!N$38+2*Objednávka_AC!N$58)/(Objednávka_AC!N$4+2*Objednávka_AC!N$5)),0)</f>
        <v>0</v>
      </c>
      <c r="Q121" s="90">
        <f>IFERROR(('MA Výkon'!Q121*(Objednávka_AC!O$38+2*Objednávka_AC!O$58)/(Objednávka_AC!O$4+2*Objednávka_AC!O$5)),0)</f>
        <v>0</v>
      </c>
      <c r="R121" s="90">
        <f>IFERROR(('MA Výkon'!R121*(Objednávka_AC!P$38+2*Objednávka_AC!P$58)/(Objednávka_AC!P$4+2*Objednávka_AC!P$5)),0)</f>
        <v>0</v>
      </c>
      <c r="S121" s="90">
        <f>IFERROR(('MA Výkon'!S121*(Objednávka_AC!Q$38+2*Objednávka_AC!Q$58)/(Objednávka_AC!Q$4+2*Objednávka_AC!Q$5)),0)</f>
        <v>0</v>
      </c>
      <c r="T121" s="92">
        <f t="shared" si="39"/>
        <v>0</v>
      </c>
      <c r="U121" s="90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112"/>
      <c r="E122" s="90">
        <f>IFERROR(('MA Výkon'!E122*(Objednávka_AC!C$38+2*Objednávka_AC!C$58)/(Objednávka_AC!C$4+2*Objednávka_AC!C$5)),0)</f>
        <v>0</v>
      </c>
      <c r="F122" s="90">
        <f>IFERROR(('MA Výkon'!F122*(Objednávka_AC!D$38+2*Objednávka_AC!D$58)/(Objednávka_AC!D$4+2*Objednávka_AC!D$5)),0)</f>
        <v>0</v>
      </c>
      <c r="G122" s="90">
        <f>IFERROR(('MA Výkon'!G122*(Objednávka_AC!E$38+2*Objednávka_AC!E$58)/(Objednávka_AC!E$4+2*Objednávka_AC!E$5)),0)</f>
        <v>0</v>
      </c>
      <c r="H122" s="90">
        <f>IFERROR(('MA Výkon'!H122*(Objednávka_AC!F$38+2*Objednávka_AC!F$58)/(Objednávka_AC!F$4+2*Objednávka_AC!F$5)),0)</f>
        <v>0</v>
      </c>
      <c r="I122" s="90">
        <f>IFERROR(('MA Výkon'!I122*(Objednávka_AC!G$38+2*Objednávka_AC!G$58)/(Objednávka_AC!G$4+2*Objednávka_AC!G$5)),0)</f>
        <v>0</v>
      </c>
      <c r="J122" s="90">
        <f>IFERROR(('MA Výkon'!J122*(Objednávka_AC!H$38+2*Objednávka_AC!H$58)/(Objednávka_AC!H$4+2*Objednávka_AC!H$5)),0)</f>
        <v>0</v>
      </c>
      <c r="K122" s="90">
        <f>IFERROR(('MA Výkon'!K122*(Objednávka_AC!I$38+2*Objednávka_AC!I$58)/(Objednávka_AC!I$4+2*Objednávka_AC!I$5)),0)</f>
        <v>0</v>
      </c>
      <c r="L122" s="90">
        <f>IFERROR(('MA Výkon'!L122*(Objednávka_AC!J$38+2*Objednávka_AC!J$58)/(Objednávka_AC!J$4+2*Objednávka_AC!J$5)),0)</f>
        <v>0</v>
      </c>
      <c r="M122" s="90">
        <f>IFERROR(('MA Výkon'!M122*(Objednávka_AC!K$38+2*Objednávka_AC!K$58)/(Objednávka_AC!K$4+2*Objednávka_AC!K$5)),0)</f>
        <v>0</v>
      </c>
      <c r="N122" s="90">
        <f>IFERROR(('MA Výkon'!N122*(Objednávka_AC!L$38+2*Objednávka_AC!L$58)/(Objednávka_AC!L$4+2*Objednávka_AC!L$5)),0)</f>
        <v>0</v>
      </c>
      <c r="O122" s="90">
        <f>IFERROR(('MA Výkon'!O122*(Objednávka_AC!M$38+2*Objednávka_AC!M$58)/(Objednávka_AC!M$4+2*Objednávka_AC!M$5)),0)</f>
        <v>0</v>
      </c>
      <c r="P122" s="90">
        <f>IFERROR(('MA Výkon'!P122*(Objednávka_AC!N$38+2*Objednávka_AC!N$58)/(Objednávka_AC!N$4+2*Objednávka_AC!N$5)),0)</f>
        <v>0</v>
      </c>
      <c r="Q122" s="90">
        <f>IFERROR(('MA Výkon'!Q122*(Objednávka_AC!O$38+2*Objednávka_AC!O$58)/(Objednávka_AC!O$4+2*Objednávka_AC!O$5)),0)</f>
        <v>0</v>
      </c>
      <c r="R122" s="90">
        <f>IFERROR(('MA Výkon'!R122*(Objednávka_AC!P$38+2*Objednávka_AC!P$58)/(Objednávka_AC!P$4+2*Objednávka_AC!P$5)),0)</f>
        <v>0</v>
      </c>
      <c r="S122" s="90">
        <f>IFERROR(('MA Výkon'!S122*(Objednávka_AC!Q$38+2*Objednávka_AC!Q$58)/(Objednávka_AC!Q$4+2*Objednávka_AC!Q$5)),0)</f>
        <v>0</v>
      </c>
      <c r="T122" s="92">
        <f t="shared" si="39"/>
        <v>0</v>
      </c>
      <c r="U122" s="90">
        <f t="shared" si="40"/>
        <v>0</v>
      </c>
    </row>
    <row r="123" spans="1:21" s="1" customFormat="1" ht="16.5" thickBot="1" x14ac:dyDescent="0.3">
      <c r="A123" s="8">
        <v>23</v>
      </c>
      <c r="B123" s="9" t="s">
        <v>196</v>
      </c>
      <c r="C123" s="9"/>
      <c r="D123" s="61" t="s">
        <v>199</v>
      </c>
      <c r="E123" s="298">
        <f t="shared" ref="E123:S123" si="41">SUM(E98:E122)</f>
        <v>0</v>
      </c>
      <c r="F123" s="298">
        <f t="shared" si="41"/>
        <v>0</v>
      </c>
      <c r="G123" s="298">
        <f t="shared" si="41"/>
        <v>0</v>
      </c>
      <c r="H123" s="298">
        <f t="shared" si="41"/>
        <v>0</v>
      </c>
      <c r="I123" s="298">
        <f t="shared" si="41"/>
        <v>0</v>
      </c>
      <c r="J123" s="298">
        <f t="shared" si="41"/>
        <v>0</v>
      </c>
      <c r="K123" s="298">
        <f t="shared" si="41"/>
        <v>0</v>
      </c>
      <c r="L123" s="298">
        <f t="shared" si="41"/>
        <v>0</v>
      </c>
      <c r="M123" s="298">
        <f t="shared" si="41"/>
        <v>0</v>
      </c>
      <c r="N123" s="298">
        <f t="shared" si="41"/>
        <v>0</v>
      </c>
      <c r="O123" s="298">
        <f t="shared" si="41"/>
        <v>0</v>
      </c>
      <c r="P123" s="298">
        <f t="shared" si="41"/>
        <v>0</v>
      </c>
      <c r="Q123" s="298">
        <f t="shared" si="41"/>
        <v>0</v>
      </c>
      <c r="R123" s="298">
        <f t="shared" si="41"/>
        <v>0</v>
      </c>
      <c r="S123" s="298">
        <f t="shared" si="41"/>
        <v>0</v>
      </c>
      <c r="T123" s="97">
        <f t="shared" si="39"/>
        <v>0</v>
      </c>
      <c r="U123" s="96">
        <f t="shared" si="40"/>
        <v>0</v>
      </c>
    </row>
    <row r="124" spans="1:21" x14ac:dyDescent="0.25">
      <c r="A124" s="71">
        <v>26</v>
      </c>
      <c r="B124" s="226" t="s">
        <v>189</v>
      </c>
      <c r="C124" s="226"/>
      <c r="D124" s="291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127</v>
      </c>
      <c r="C125" s="9"/>
      <c r="D125" s="61" t="s">
        <v>169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BBA6DCXZidutEIHYK6XPl1SJ6Z9jQ39hC89D6GA/XEdKNOL/D5nkJf43th48EGpRYPoTEPGlwEuHFPC4CVhl0A==" saltValue="HKlPQVvZ7TD1D8Yu+pUlg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S33:S34 E36:I40 E28:I31 F34:I34 E42:I42 E33:I33 S31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6A0DC-591B-4C14-A70E-5F82D4B81FA0}">
  <sheetPr>
    <tabColor theme="4"/>
  </sheetPr>
  <dimension ref="A1:U126"/>
  <sheetViews>
    <sheetView showGridLines="0" topLeftCell="A35" zoomScaleNormal="100" workbookViewId="0">
      <pane xSplit="4" topLeftCell="E1" activePane="topRight" state="frozen"/>
      <selection activeCell="E1" sqref="E1:F1048576"/>
      <selection pane="topRight" activeCell="E44" sqref="E44"/>
    </sheetView>
  </sheetViews>
  <sheetFormatPr defaultColWidth="0" defaultRowHeight="15" customHeight="1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200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201</v>
      </c>
      <c r="C28" s="9"/>
      <c r="D28" s="61" t="s">
        <v>202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Objednávka_GLOB!C$19</f>
        <v>0</v>
      </c>
      <c r="F29" s="86">
        <f>Objednávka_GLOB!D$19</f>
        <v>0</v>
      </c>
      <c r="G29" s="86">
        <f>Objednávka_GLOB!E$19</f>
        <v>0</v>
      </c>
      <c r="H29" s="86">
        <f>Objednávka_GLOB!F$19</f>
        <v>0</v>
      </c>
      <c r="I29" s="86">
        <f>Objednávka_GLOB!G$19</f>
        <v>0</v>
      </c>
      <c r="J29" s="86">
        <f>Objednávka_GLOB!H$19</f>
        <v>0</v>
      </c>
      <c r="K29" s="86">
        <f>Objednávka_GLOB!I$19</f>
        <v>0</v>
      </c>
      <c r="L29" s="86">
        <f>Objednávka_GLOB!J$19</f>
        <v>0</v>
      </c>
      <c r="M29" s="86">
        <f>Objednávka_GLOB!K$19</f>
        <v>0</v>
      </c>
      <c r="N29" s="86">
        <f>Objednávka_GLOB!L$19</f>
        <v>0</v>
      </c>
      <c r="O29" s="86">
        <f>Objednávka_GLOB!M$19</f>
        <v>0</v>
      </c>
      <c r="P29" s="86">
        <f>Objednávka_GLOB!N$19</f>
        <v>0</v>
      </c>
      <c r="Q29" s="86">
        <f>Objednávka_GLOB!O$19</f>
        <v>0</v>
      </c>
      <c r="R29" s="86">
        <f>Objednávka_GLOB!P$19</f>
        <v>0</v>
      </c>
      <c r="S29" s="86">
        <f>Objednávka_GLOB!Q$19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203</v>
      </c>
      <c r="C30" s="9"/>
      <c r="D30" s="61" t="s">
        <v>204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2" spans="1:21" ht="15" customHeight="1" thickBot="1" x14ac:dyDescent="0.3"/>
    <row r="33" spans="1:21" ht="15.75" hidden="1" thickBot="1" x14ac:dyDescent="0.3"/>
    <row r="34" spans="1:21" x14ac:dyDescent="0.25">
      <c r="A34" s="32" t="s">
        <v>200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'MA Hodiny'!E36</f>
        <v>0</v>
      </c>
      <c r="F36" s="83">
        <f>'MA Hodiny'!F36</f>
        <v>0</v>
      </c>
      <c r="G36" s="83">
        <f>'MA Hodiny'!G36</f>
        <v>0</v>
      </c>
      <c r="H36" s="83">
        <f>'MA Hodiny'!H36</f>
        <v>0</v>
      </c>
      <c r="I36" s="83">
        <f>'MA Hodiny'!I36</f>
        <v>0</v>
      </c>
      <c r="J36" s="83">
        <f>'MA Hodiny'!J36</f>
        <v>0</v>
      </c>
      <c r="K36" s="83">
        <f>'MA Hodiny'!K36</f>
        <v>0</v>
      </c>
      <c r="L36" s="83">
        <f>'MA Hodiny'!L36</f>
        <v>0</v>
      </c>
      <c r="M36" s="83">
        <f>'MA Hodiny'!M36</f>
        <v>0</v>
      </c>
      <c r="N36" s="83">
        <f>'MA Hodiny'!N36</f>
        <v>0</v>
      </c>
      <c r="O36" s="83">
        <f>'MA Hodiny'!O36</f>
        <v>0</v>
      </c>
      <c r="P36" s="83">
        <f>'MA Hodiny'!P36</f>
        <v>0</v>
      </c>
      <c r="Q36" s="83">
        <f>'MA Hodiny'!Q36</f>
        <v>0</v>
      </c>
      <c r="R36" s="83">
        <f>'MA Hodiny'!R36</f>
        <v>0</v>
      </c>
      <c r="S36" s="91">
        <f>'MA Hodiny'!S36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'MA Hodiny'!E37</f>
        <v>0</v>
      </c>
      <c r="F37" s="90">
        <f>'MA Hodiny'!F37</f>
        <v>0</v>
      </c>
      <c r="G37" s="90">
        <f>'MA Hodiny'!G37</f>
        <v>0</v>
      </c>
      <c r="H37" s="90">
        <f>'MA Hodiny'!H37</f>
        <v>0</v>
      </c>
      <c r="I37" s="90">
        <f>'MA Hodiny'!I37</f>
        <v>0</v>
      </c>
      <c r="J37" s="90">
        <f>'MA Hodiny'!J37</f>
        <v>0</v>
      </c>
      <c r="K37" s="90">
        <f>'MA Hodiny'!K37</f>
        <v>0</v>
      </c>
      <c r="L37" s="90">
        <f>'MA Hodiny'!L37</f>
        <v>0</v>
      </c>
      <c r="M37" s="90">
        <f>'MA Hodiny'!M37</f>
        <v>0</v>
      </c>
      <c r="N37" s="90">
        <f>'MA Hodiny'!N37</f>
        <v>0</v>
      </c>
      <c r="O37" s="90">
        <f>'MA Hodiny'!O37</f>
        <v>0</v>
      </c>
      <c r="P37" s="90">
        <f>'MA Hodiny'!P37</f>
        <v>0</v>
      </c>
      <c r="Q37" s="90">
        <f>'MA Hodiny'!Q37</f>
        <v>0</v>
      </c>
      <c r="R37" s="90">
        <f>'MA Hodiny'!R37</f>
        <v>0</v>
      </c>
      <c r="S37" s="93">
        <f>'MA Hodiny'!S37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'MA Hodiny'!E38</f>
        <v>0</v>
      </c>
      <c r="F38" s="90">
        <f>'MA Hodiny'!F38</f>
        <v>0</v>
      </c>
      <c r="G38" s="90">
        <f>'MA Hodiny'!G38</f>
        <v>0</v>
      </c>
      <c r="H38" s="90">
        <f>'MA Hodiny'!H38</f>
        <v>0</v>
      </c>
      <c r="I38" s="90">
        <f>'MA Hodiny'!I38</f>
        <v>0</v>
      </c>
      <c r="J38" s="90">
        <f>'MA Hodiny'!J38</f>
        <v>0</v>
      </c>
      <c r="K38" s="90">
        <f>'MA Hodiny'!K38</f>
        <v>0</v>
      </c>
      <c r="L38" s="90">
        <f>'MA Hodiny'!L38</f>
        <v>0</v>
      </c>
      <c r="M38" s="90">
        <f>'MA Hodiny'!M38</f>
        <v>0</v>
      </c>
      <c r="N38" s="90">
        <f>'MA Hodiny'!N38</f>
        <v>0</v>
      </c>
      <c r="O38" s="90">
        <f>'MA Hodiny'!O38</f>
        <v>0</v>
      </c>
      <c r="P38" s="90">
        <f>'MA Hodiny'!P38</f>
        <v>0</v>
      </c>
      <c r="Q38" s="90">
        <f>'MA Hodiny'!Q38</f>
        <v>0</v>
      </c>
      <c r="R38" s="90">
        <f>'MA Hodiny'!R38</f>
        <v>0</v>
      </c>
      <c r="S38" s="93">
        <f>'MA Hodiny'!S38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'MA Hodiny'!E39</f>
        <v>0</v>
      </c>
      <c r="F39" s="90">
        <f>'MA Hodiny'!F39</f>
        <v>0</v>
      </c>
      <c r="G39" s="90">
        <f>'MA Hodiny'!G39</f>
        <v>0</v>
      </c>
      <c r="H39" s="90">
        <f>'MA Hodiny'!H39</f>
        <v>0</v>
      </c>
      <c r="I39" s="90">
        <f>'MA Hodiny'!I39</f>
        <v>0</v>
      </c>
      <c r="J39" s="90">
        <f>'MA Hodiny'!J39</f>
        <v>0</v>
      </c>
      <c r="K39" s="90">
        <f>'MA Hodiny'!K39</f>
        <v>0</v>
      </c>
      <c r="L39" s="90">
        <f>'MA Hodiny'!L39</f>
        <v>0</v>
      </c>
      <c r="M39" s="90">
        <f>'MA Hodiny'!M39</f>
        <v>0</v>
      </c>
      <c r="N39" s="90">
        <f>'MA Hodiny'!N39</f>
        <v>0</v>
      </c>
      <c r="O39" s="90">
        <f>'MA Hodiny'!O39</f>
        <v>0</v>
      </c>
      <c r="P39" s="90">
        <f>'MA Hodiny'!P39</f>
        <v>0</v>
      </c>
      <c r="Q39" s="90">
        <f>'MA Hodiny'!Q39</f>
        <v>0</v>
      </c>
      <c r="R39" s="90">
        <f>'MA Hodiny'!R39</f>
        <v>0</v>
      </c>
      <c r="S39" s="93">
        <f>'MA Hodiny'!S39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'MA Hodiny'!E40</f>
        <v>0</v>
      </c>
      <c r="F40" s="90">
        <f>'MA Hodiny'!F40</f>
        <v>0</v>
      </c>
      <c r="G40" s="90">
        <f>'MA Hodiny'!G40</f>
        <v>0</v>
      </c>
      <c r="H40" s="90">
        <f>'MA Hodiny'!H40</f>
        <v>0</v>
      </c>
      <c r="I40" s="90">
        <f>'MA Hodiny'!I40</f>
        <v>0</v>
      </c>
      <c r="J40" s="90">
        <f>'MA Hodiny'!J40</f>
        <v>0</v>
      </c>
      <c r="K40" s="90">
        <f>'MA Hodiny'!K40</f>
        <v>0</v>
      </c>
      <c r="L40" s="90">
        <f>'MA Hodiny'!L40</f>
        <v>0</v>
      </c>
      <c r="M40" s="90">
        <f>'MA Hodiny'!M40</f>
        <v>0</v>
      </c>
      <c r="N40" s="90">
        <f>'MA Hodiny'!N40</f>
        <v>0</v>
      </c>
      <c r="O40" s="90">
        <f>'MA Hodiny'!O40</f>
        <v>0</v>
      </c>
      <c r="P40" s="90">
        <f>'MA Hodiny'!P40</f>
        <v>0</v>
      </c>
      <c r="Q40" s="90">
        <f>'MA Hodiny'!Q40</f>
        <v>0</v>
      </c>
      <c r="R40" s="90">
        <f>'MA Hodiny'!R40</f>
        <v>0</v>
      </c>
      <c r="S40" s="93">
        <f>'MA Hodiny'!S40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'MA Hodiny'!E41</f>
        <v>0</v>
      </c>
      <c r="F41" s="90">
        <f>'MA Hodiny'!F41</f>
        <v>0</v>
      </c>
      <c r="G41" s="90">
        <f>'MA Hodiny'!G41</f>
        <v>0</v>
      </c>
      <c r="H41" s="90">
        <f>'MA Hodiny'!H41</f>
        <v>0</v>
      </c>
      <c r="I41" s="90">
        <f>'MA Hodiny'!I41</f>
        <v>0</v>
      </c>
      <c r="J41" s="90">
        <f>'MA Hodiny'!J41</f>
        <v>0</v>
      </c>
      <c r="K41" s="90">
        <f>'MA Hodiny'!K41</f>
        <v>0</v>
      </c>
      <c r="L41" s="90">
        <f>'MA Hodiny'!L41</f>
        <v>0</v>
      </c>
      <c r="M41" s="90">
        <f>'MA Hodiny'!M41</f>
        <v>0</v>
      </c>
      <c r="N41" s="90">
        <f>'MA Hodiny'!N41</f>
        <v>0</v>
      </c>
      <c r="O41" s="90">
        <f>'MA Hodiny'!O41</f>
        <v>0</v>
      </c>
      <c r="P41" s="90">
        <f>'MA Hodiny'!P41</f>
        <v>0</v>
      </c>
      <c r="Q41" s="90">
        <f>'MA Hodiny'!Q41</f>
        <v>0</v>
      </c>
      <c r="R41" s="90">
        <f>'MA Hodiny'!R41</f>
        <v>0</v>
      </c>
      <c r="S41" s="93">
        <f>'MA Hodiny'!S41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'MA Hodiny'!E42</f>
        <v>0</v>
      </c>
      <c r="F42" s="90">
        <f>'MA Hodiny'!F42</f>
        <v>0</v>
      </c>
      <c r="G42" s="90">
        <f>'MA Hodiny'!G42</f>
        <v>0</v>
      </c>
      <c r="H42" s="90">
        <f>'MA Hodiny'!H42</f>
        <v>0</v>
      </c>
      <c r="I42" s="90">
        <f>'MA Hodiny'!I42</f>
        <v>0</v>
      </c>
      <c r="J42" s="90">
        <f>'MA Hodiny'!J42</f>
        <v>0</v>
      </c>
      <c r="K42" s="90">
        <f>'MA Hodiny'!K42</f>
        <v>0</v>
      </c>
      <c r="L42" s="90">
        <f>'MA Hodiny'!L42</f>
        <v>0</v>
      </c>
      <c r="M42" s="90">
        <f>'MA Hodiny'!M42</f>
        <v>0</v>
      </c>
      <c r="N42" s="90">
        <f>'MA Hodiny'!N42</f>
        <v>0</v>
      </c>
      <c r="O42" s="90">
        <f>'MA Hodiny'!O42</f>
        <v>0</v>
      </c>
      <c r="P42" s="90">
        <f>'MA Hodiny'!P42</f>
        <v>0</v>
      </c>
      <c r="Q42" s="90">
        <f>'MA Hodiny'!Q42</f>
        <v>0</v>
      </c>
      <c r="R42" s="90">
        <f>'MA Hodiny'!R42</f>
        <v>0</v>
      </c>
      <c r="S42" s="93">
        <f>'MA Hodiny'!S42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'MA Hodiny'!E43</f>
        <v>0</v>
      </c>
      <c r="F43" s="90">
        <f>'MA Hodiny'!F43</f>
        <v>0</v>
      </c>
      <c r="G43" s="90">
        <f>'MA Hodiny'!G43</f>
        <v>0</v>
      </c>
      <c r="H43" s="90">
        <f>'MA Hodiny'!H43</f>
        <v>0</v>
      </c>
      <c r="I43" s="90">
        <f>'MA Hodiny'!I43</f>
        <v>0</v>
      </c>
      <c r="J43" s="90">
        <f>'MA Hodiny'!J43</f>
        <v>0</v>
      </c>
      <c r="K43" s="90">
        <f>'MA Hodiny'!K43</f>
        <v>0</v>
      </c>
      <c r="L43" s="90">
        <f>'MA Hodiny'!L43</f>
        <v>0</v>
      </c>
      <c r="M43" s="90">
        <f>'MA Hodiny'!M43</f>
        <v>0</v>
      </c>
      <c r="N43" s="90">
        <f>'MA Hodiny'!N43</f>
        <v>0</v>
      </c>
      <c r="O43" s="90">
        <f>'MA Hodiny'!O43</f>
        <v>0</v>
      </c>
      <c r="P43" s="90">
        <f>'MA Hodiny'!P43</f>
        <v>0</v>
      </c>
      <c r="Q43" s="90">
        <f>'MA Hodiny'!Q43</f>
        <v>0</v>
      </c>
      <c r="R43" s="90">
        <f>'MA Hodiny'!R43</f>
        <v>0</v>
      </c>
      <c r="S43" s="93">
        <f>'MA Hodiny'!S43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299">
        <f>'MA Hodiny'!E44*Objednávka_GLOB!C$79</f>
        <v>0</v>
      </c>
      <c r="F44" s="106">
        <f>'MA Hodiny'!F44*Objednávka_GLOB!D$79</f>
        <v>0</v>
      </c>
      <c r="G44" s="106">
        <f>'MA Hodiny'!G44*Objednávka_GLOB!E$79</f>
        <v>0</v>
      </c>
      <c r="H44" s="106">
        <f>'MA Hodiny'!H44*Objednávka_GLOB!F$79</f>
        <v>0</v>
      </c>
      <c r="I44" s="106">
        <f>'MA Hodiny'!I44*Objednávka_GLOB!G$79</f>
        <v>0</v>
      </c>
      <c r="J44" s="106">
        <f>'MA Hodiny'!J44*Objednávka_GLOB!H$79</f>
        <v>0</v>
      </c>
      <c r="K44" s="106">
        <f>'MA Hodiny'!K44*Objednávka_GLOB!I$79</f>
        <v>0</v>
      </c>
      <c r="L44" s="106">
        <f>'MA Hodiny'!L44*Objednávka_GLOB!J$79</f>
        <v>0</v>
      </c>
      <c r="M44" s="106">
        <f>'MA Hodiny'!M44*Objednávka_GLOB!K$79</f>
        <v>0</v>
      </c>
      <c r="N44" s="106">
        <f>'MA Hodiny'!N44*Objednávka_GLOB!L$79</f>
        <v>0</v>
      </c>
      <c r="O44" s="106">
        <f>'MA Hodiny'!O44*Objednávka_GLOB!M$79</f>
        <v>0</v>
      </c>
      <c r="P44" s="106">
        <f>'MA Hodiny'!P44*Objednávka_GLOB!N$79</f>
        <v>0</v>
      </c>
      <c r="Q44" s="106">
        <f>'MA Hodiny'!Q44*Objednávka_GLOB!O$79</f>
        <v>0</v>
      </c>
      <c r="R44" s="106">
        <f>'MA Hodiny'!R44*Objednávka_GLOB!P$79</f>
        <v>0</v>
      </c>
      <c r="S44" s="300">
        <f>'MA Hodiny'!S44*Objednávka_GLOB!Q$79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299">
        <f>'MA Hodiny'!E45*Objednávka_GLOB!C$85</f>
        <v>0</v>
      </c>
      <c r="F45" s="106">
        <f>'MA Hodiny'!F45*Objednávka_GLOB!D$85</f>
        <v>0</v>
      </c>
      <c r="G45" s="106">
        <f>'MA Hodiny'!G45*Objednávka_GLOB!E$85</f>
        <v>0</v>
      </c>
      <c r="H45" s="106">
        <f>'MA Hodiny'!H45*Objednávka_GLOB!F$85</f>
        <v>0</v>
      </c>
      <c r="I45" s="106">
        <f>'MA Hodiny'!I45*Objednávka_GLOB!G$85</f>
        <v>0</v>
      </c>
      <c r="J45" s="106">
        <f>'MA Hodiny'!J45*Objednávka_GLOB!H$85</f>
        <v>0</v>
      </c>
      <c r="K45" s="106">
        <f>'MA Hodiny'!K45*Objednávka_GLOB!I$85</f>
        <v>0</v>
      </c>
      <c r="L45" s="106">
        <f>'MA Hodiny'!L45*Objednávka_GLOB!J$85</f>
        <v>0</v>
      </c>
      <c r="M45" s="106">
        <f>'MA Hodiny'!M45*Objednávka_GLOB!K$85</f>
        <v>0</v>
      </c>
      <c r="N45" s="106">
        <f>'MA Hodiny'!N45*Objednávka_GLOB!L$85</f>
        <v>0</v>
      </c>
      <c r="O45" s="106">
        <f>'MA Hodiny'!O45*Objednávka_GLOB!M$85</f>
        <v>0</v>
      </c>
      <c r="P45" s="106">
        <f>'MA Hodiny'!P45*Objednávka_GLOB!N$85</f>
        <v>0</v>
      </c>
      <c r="Q45" s="106">
        <f>'MA Hodiny'!Q45*Objednávka_GLOB!O$85</f>
        <v>0</v>
      </c>
      <c r="R45" s="106">
        <f>'MA Hodiny'!R45*Objednávka_GLOB!P$85</f>
        <v>0</v>
      </c>
      <c r="S45" s="300">
        <f>'MA Hodiny'!S45*Objednávka_GLOB!Q$85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299">
        <f>'MA Hodiny'!E46*Objednávka_GLOB!C$73</f>
        <v>0</v>
      </c>
      <c r="F46" s="106">
        <f>'MA Hodiny'!F46*Objednávka_GLOB!D$73</f>
        <v>0</v>
      </c>
      <c r="G46" s="106">
        <f>'MA Hodiny'!G46*Objednávka_GLOB!E$73</f>
        <v>0</v>
      </c>
      <c r="H46" s="106">
        <f>'MA Hodiny'!H46*Objednávka_GLOB!F$73</f>
        <v>0</v>
      </c>
      <c r="I46" s="106">
        <f>'MA Hodiny'!I46*Objednávka_GLOB!G$73</f>
        <v>0</v>
      </c>
      <c r="J46" s="106">
        <f>'MA Hodiny'!J46*Objednávka_GLOB!H$73</f>
        <v>0</v>
      </c>
      <c r="K46" s="106">
        <f>'MA Hodiny'!K46*Objednávka_GLOB!I$73</f>
        <v>0</v>
      </c>
      <c r="L46" s="106">
        <f>'MA Hodiny'!L46*Objednávka_GLOB!J$73</f>
        <v>0</v>
      </c>
      <c r="M46" s="106">
        <f>'MA Hodiny'!M46*Objednávka_GLOB!K$73</f>
        <v>0</v>
      </c>
      <c r="N46" s="106">
        <f>'MA Hodiny'!N46*Objednávka_GLOB!L$73</f>
        <v>0</v>
      </c>
      <c r="O46" s="106">
        <f>'MA Hodiny'!O46*Objednávka_GLOB!M$73</f>
        <v>0</v>
      </c>
      <c r="P46" s="106">
        <f>'MA Hodiny'!P46*Objednávka_GLOB!N$73</f>
        <v>0</v>
      </c>
      <c r="Q46" s="106">
        <f>'MA Hodiny'!Q46*Objednávka_GLOB!O$73</f>
        <v>0</v>
      </c>
      <c r="R46" s="106">
        <f>'MA Hodiny'!R46*Objednávka_GLOB!P$73</f>
        <v>0</v>
      </c>
      <c r="S46" s="300">
        <f>'MA Hodiny'!S46*Objednávka_GLOB!Q$73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'MA Hodiny'!E47</f>
        <v>0</v>
      </c>
      <c r="F47" s="90">
        <f>'MA Hodiny'!F47</f>
        <v>0</v>
      </c>
      <c r="G47" s="90">
        <f>'MA Hodiny'!G47</f>
        <v>0</v>
      </c>
      <c r="H47" s="90">
        <f>'MA Hodiny'!H47</f>
        <v>0</v>
      </c>
      <c r="I47" s="90">
        <f>'MA Hodiny'!I47</f>
        <v>0</v>
      </c>
      <c r="J47" s="90">
        <f>'MA Hodiny'!J47</f>
        <v>0</v>
      </c>
      <c r="K47" s="90">
        <f>'MA Hodiny'!K47</f>
        <v>0</v>
      </c>
      <c r="L47" s="90">
        <f>'MA Hodiny'!L47</f>
        <v>0</v>
      </c>
      <c r="M47" s="90">
        <f>'MA Hodiny'!M47</f>
        <v>0</v>
      </c>
      <c r="N47" s="90">
        <f>'MA Hodiny'!N47</f>
        <v>0</v>
      </c>
      <c r="O47" s="90">
        <f>'MA Hodiny'!O47</f>
        <v>0</v>
      </c>
      <c r="P47" s="90">
        <f>'MA Hodiny'!P47</f>
        <v>0</v>
      </c>
      <c r="Q47" s="90">
        <f>'MA Hodiny'!Q47</f>
        <v>0</v>
      </c>
      <c r="R47" s="90">
        <f>'MA Hodiny'!R47</f>
        <v>0</v>
      </c>
      <c r="S47" s="93">
        <f>'MA Hodiny'!S47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299">
        <f>'MA Hodiny'!E48*Objednávka_GLOB!C$79</f>
        <v>0</v>
      </c>
      <c r="F48" s="106">
        <f>'MA Hodiny'!F48*Objednávka_GLOB!D$79</f>
        <v>0</v>
      </c>
      <c r="G48" s="106">
        <f>'MA Hodiny'!G48*Objednávka_GLOB!E$79</f>
        <v>0</v>
      </c>
      <c r="H48" s="106">
        <f>'MA Hodiny'!H48*Objednávka_GLOB!F$79</f>
        <v>0</v>
      </c>
      <c r="I48" s="106">
        <f>'MA Hodiny'!I48*Objednávka_GLOB!G$79</f>
        <v>0</v>
      </c>
      <c r="J48" s="106">
        <f>'MA Hodiny'!J48*Objednávka_GLOB!H$79</f>
        <v>0</v>
      </c>
      <c r="K48" s="106">
        <f>'MA Hodiny'!K48*Objednávka_GLOB!I$79</f>
        <v>0</v>
      </c>
      <c r="L48" s="106">
        <f>'MA Hodiny'!L48*Objednávka_GLOB!J$79</f>
        <v>0</v>
      </c>
      <c r="M48" s="106">
        <f>'MA Hodiny'!M48*Objednávka_GLOB!K$79</f>
        <v>0</v>
      </c>
      <c r="N48" s="106">
        <f>'MA Hodiny'!N48*Objednávka_GLOB!L$79</f>
        <v>0</v>
      </c>
      <c r="O48" s="106">
        <f>'MA Hodiny'!O48*Objednávka_GLOB!M$79</f>
        <v>0</v>
      </c>
      <c r="P48" s="106">
        <f>'MA Hodiny'!P48*Objednávka_GLOB!N$79</f>
        <v>0</v>
      </c>
      <c r="Q48" s="106">
        <f>'MA Hodiny'!Q48*Objednávka_GLOB!O$79</f>
        <v>0</v>
      </c>
      <c r="R48" s="106">
        <f>'MA Hodiny'!R48*Objednávka_GLOB!P$79</f>
        <v>0</v>
      </c>
      <c r="S48" s="300">
        <f>'MA Hodiny'!S48*Objednávka_GLOB!Q$79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299">
        <f>'MA Hodiny'!E49*Objednávka_GLOB!C$85</f>
        <v>0</v>
      </c>
      <c r="F49" s="106">
        <f>'MA Hodiny'!F49*Objednávka_GLOB!D$85</f>
        <v>0</v>
      </c>
      <c r="G49" s="106">
        <f>'MA Hodiny'!G49*Objednávka_GLOB!E$85</f>
        <v>0</v>
      </c>
      <c r="H49" s="106">
        <f>'MA Hodiny'!H49*Objednávka_GLOB!F$85</f>
        <v>0</v>
      </c>
      <c r="I49" s="106">
        <f>'MA Hodiny'!I49*Objednávka_GLOB!G$85</f>
        <v>0</v>
      </c>
      <c r="J49" s="106">
        <f>'MA Hodiny'!J49*Objednávka_GLOB!H$85</f>
        <v>0</v>
      </c>
      <c r="K49" s="106">
        <f>'MA Hodiny'!K49*Objednávka_GLOB!I$85</f>
        <v>0</v>
      </c>
      <c r="L49" s="106">
        <f>'MA Hodiny'!L49*Objednávka_GLOB!J$85</f>
        <v>0</v>
      </c>
      <c r="M49" s="106">
        <f>'MA Hodiny'!M49*Objednávka_GLOB!K$85</f>
        <v>0</v>
      </c>
      <c r="N49" s="106">
        <f>'MA Hodiny'!N49*Objednávka_GLOB!L$85</f>
        <v>0</v>
      </c>
      <c r="O49" s="106">
        <f>'MA Hodiny'!O49*Objednávka_GLOB!M$85</f>
        <v>0</v>
      </c>
      <c r="P49" s="106">
        <f>'MA Hodiny'!P49*Objednávka_GLOB!N$85</f>
        <v>0</v>
      </c>
      <c r="Q49" s="106">
        <f>'MA Hodiny'!Q49*Objednávka_GLOB!O$85</f>
        <v>0</v>
      </c>
      <c r="R49" s="106">
        <f>'MA Hodiny'!R49*Objednávka_GLOB!P$85</f>
        <v>0</v>
      </c>
      <c r="S49" s="300">
        <f>'MA Hodiny'!S49*Objednávka_GLOB!Q$85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299">
        <f>'MA Hodiny'!E50*Objednávka_GLOB!C$73</f>
        <v>0</v>
      </c>
      <c r="F50" s="106">
        <f>'MA Hodiny'!F50*Objednávka_GLOB!D$73</f>
        <v>0</v>
      </c>
      <c r="G50" s="106">
        <f>'MA Hodiny'!G50*Objednávka_GLOB!E$73</f>
        <v>0</v>
      </c>
      <c r="H50" s="106">
        <f>'MA Hodiny'!H50*Objednávka_GLOB!F$73</f>
        <v>0</v>
      </c>
      <c r="I50" s="106">
        <f>'MA Hodiny'!I50*Objednávka_GLOB!G$73</f>
        <v>0</v>
      </c>
      <c r="J50" s="106">
        <f>'MA Hodiny'!J50*Objednávka_GLOB!H$73</f>
        <v>0</v>
      </c>
      <c r="K50" s="106">
        <f>'MA Hodiny'!K50*Objednávka_GLOB!I$73</f>
        <v>0</v>
      </c>
      <c r="L50" s="106">
        <f>'MA Hodiny'!L50*Objednávka_GLOB!J$73</f>
        <v>0</v>
      </c>
      <c r="M50" s="106">
        <f>'MA Hodiny'!M50*Objednávka_GLOB!K$73</f>
        <v>0</v>
      </c>
      <c r="N50" s="106">
        <f>'MA Hodiny'!N50*Objednávka_GLOB!L$73</f>
        <v>0</v>
      </c>
      <c r="O50" s="106">
        <f>'MA Hodiny'!O50*Objednávka_GLOB!M$73</f>
        <v>0</v>
      </c>
      <c r="P50" s="106">
        <f>'MA Hodiny'!P50*Objednávka_GLOB!N$73</f>
        <v>0</v>
      </c>
      <c r="Q50" s="106">
        <f>'MA Hodiny'!Q50*Objednávka_GLOB!O$73</f>
        <v>0</v>
      </c>
      <c r="R50" s="106">
        <f>'MA Hodiny'!R50*Objednávka_GLOB!P$73</f>
        <v>0</v>
      </c>
      <c r="S50" s="300">
        <f>'MA Hodiny'!S50*Objednávka_GLOB!Q$73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'MA Hodiny'!E51</f>
        <v>0</v>
      </c>
      <c r="F51" s="90">
        <f>'MA Hodiny'!F51</f>
        <v>0</v>
      </c>
      <c r="G51" s="90">
        <f>'MA Hodiny'!G51</f>
        <v>0</v>
      </c>
      <c r="H51" s="90">
        <f>'MA Hodiny'!H51</f>
        <v>0</v>
      </c>
      <c r="I51" s="90">
        <f>'MA Hodiny'!I51</f>
        <v>0</v>
      </c>
      <c r="J51" s="90">
        <f>'MA Hodiny'!J51</f>
        <v>0</v>
      </c>
      <c r="K51" s="90">
        <f>'MA Hodiny'!K51</f>
        <v>0</v>
      </c>
      <c r="L51" s="90">
        <f>'MA Hodiny'!L51</f>
        <v>0</v>
      </c>
      <c r="M51" s="90">
        <f>'MA Hodiny'!M51</f>
        <v>0</v>
      </c>
      <c r="N51" s="90">
        <f>'MA Hodiny'!N51</f>
        <v>0</v>
      </c>
      <c r="O51" s="90">
        <f>'MA Hodiny'!O51</f>
        <v>0</v>
      </c>
      <c r="P51" s="90">
        <f>'MA Hodiny'!P51</f>
        <v>0</v>
      </c>
      <c r="Q51" s="90">
        <f>'MA Hodiny'!Q51</f>
        <v>0</v>
      </c>
      <c r="R51" s="90">
        <f>'MA Hodiny'!R51</f>
        <v>0</v>
      </c>
      <c r="S51" s="93">
        <f>'MA Hodiny'!S51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'MA Hodiny'!E52</f>
        <v>0</v>
      </c>
      <c r="F52" s="90">
        <f>'MA Hodiny'!F52</f>
        <v>0</v>
      </c>
      <c r="G52" s="90">
        <f>'MA Hodiny'!G52</f>
        <v>0</v>
      </c>
      <c r="H52" s="90">
        <f>'MA Hodiny'!H52</f>
        <v>0</v>
      </c>
      <c r="I52" s="90">
        <f>'MA Hodiny'!I52</f>
        <v>0</v>
      </c>
      <c r="J52" s="90">
        <f>'MA Hodiny'!J52</f>
        <v>0</v>
      </c>
      <c r="K52" s="90">
        <f>'MA Hodiny'!K52</f>
        <v>0</v>
      </c>
      <c r="L52" s="90">
        <f>'MA Hodiny'!L52</f>
        <v>0</v>
      </c>
      <c r="M52" s="90">
        <f>'MA Hodiny'!M52</f>
        <v>0</v>
      </c>
      <c r="N52" s="90">
        <f>'MA Hodiny'!N52</f>
        <v>0</v>
      </c>
      <c r="O52" s="90">
        <f>'MA Hodiny'!O52</f>
        <v>0</v>
      </c>
      <c r="P52" s="90">
        <f>'MA Hodiny'!P52</f>
        <v>0</v>
      </c>
      <c r="Q52" s="90">
        <f>'MA Hodiny'!Q52</f>
        <v>0</v>
      </c>
      <c r="R52" s="90">
        <f>'MA Hodiny'!R52</f>
        <v>0</v>
      </c>
      <c r="S52" s="93">
        <f>'MA Hodiny'!S52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'MA Hodiny'!E53</f>
        <v>0</v>
      </c>
      <c r="F53" s="90">
        <f>'MA Hodiny'!F53</f>
        <v>0</v>
      </c>
      <c r="G53" s="90">
        <f>'MA Hodiny'!G53</f>
        <v>0</v>
      </c>
      <c r="H53" s="90">
        <f>'MA Hodiny'!H53</f>
        <v>0</v>
      </c>
      <c r="I53" s="90">
        <f>'MA Hodiny'!I53</f>
        <v>0</v>
      </c>
      <c r="J53" s="90">
        <f>'MA Hodiny'!J53</f>
        <v>0</v>
      </c>
      <c r="K53" s="90">
        <f>'MA Hodiny'!K53</f>
        <v>0</v>
      </c>
      <c r="L53" s="90">
        <f>'MA Hodiny'!L53</f>
        <v>0</v>
      </c>
      <c r="M53" s="90">
        <f>'MA Hodiny'!M53</f>
        <v>0</v>
      </c>
      <c r="N53" s="90">
        <f>'MA Hodiny'!N53</f>
        <v>0</v>
      </c>
      <c r="O53" s="90">
        <f>'MA Hodiny'!O53</f>
        <v>0</v>
      </c>
      <c r="P53" s="90">
        <f>'MA Hodiny'!P53</f>
        <v>0</v>
      </c>
      <c r="Q53" s="90">
        <f>'MA Hodiny'!Q53</f>
        <v>0</v>
      </c>
      <c r="R53" s="90">
        <f>'MA Hodiny'!R53</f>
        <v>0</v>
      </c>
      <c r="S53" s="93">
        <f>'MA Hodiny'!S53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'MA Hodiny'!E54</f>
        <v>0</v>
      </c>
      <c r="F54" s="90">
        <f>'MA Hodiny'!F54</f>
        <v>0</v>
      </c>
      <c r="G54" s="90">
        <f>'MA Hodiny'!G54</f>
        <v>0</v>
      </c>
      <c r="H54" s="90">
        <f>'MA Hodiny'!H54</f>
        <v>0</v>
      </c>
      <c r="I54" s="90">
        <f>'MA Hodiny'!I54</f>
        <v>0</v>
      </c>
      <c r="J54" s="90">
        <f>'MA Hodiny'!J54</f>
        <v>0</v>
      </c>
      <c r="K54" s="90">
        <f>'MA Hodiny'!K54</f>
        <v>0</v>
      </c>
      <c r="L54" s="90">
        <f>'MA Hodiny'!L54</f>
        <v>0</v>
      </c>
      <c r="M54" s="90">
        <f>'MA Hodiny'!M54</f>
        <v>0</v>
      </c>
      <c r="N54" s="90">
        <f>'MA Hodiny'!N54</f>
        <v>0</v>
      </c>
      <c r="O54" s="90">
        <f>'MA Hodiny'!O54</f>
        <v>0</v>
      </c>
      <c r="P54" s="90">
        <f>'MA Hodiny'!P54</f>
        <v>0</v>
      </c>
      <c r="Q54" s="90">
        <f>'MA Hodiny'!Q54</f>
        <v>0</v>
      </c>
      <c r="R54" s="90">
        <f>'MA Hodiny'!R54</f>
        <v>0</v>
      </c>
      <c r="S54" s="93">
        <f>'MA Hodiny'!S54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'MA Hodiny'!E55</f>
        <v>0</v>
      </c>
      <c r="F55" s="90">
        <f>'MA Hodiny'!F55</f>
        <v>0</v>
      </c>
      <c r="G55" s="90">
        <f>'MA Hodiny'!G55</f>
        <v>0</v>
      </c>
      <c r="H55" s="90">
        <f>'MA Hodiny'!H55</f>
        <v>0</v>
      </c>
      <c r="I55" s="90">
        <f>'MA Hodiny'!I55</f>
        <v>0</v>
      </c>
      <c r="J55" s="90">
        <f>'MA Hodiny'!J55</f>
        <v>0</v>
      </c>
      <c r="K55" s="90">
        <f>'MA Hodiny'!K55</f>
        <v>0</v>
      </c>
      <c r="L55" s="90">
        <f>'MA Hodiny'!L55</f>
        <v>0</v>
      </c>
      <c r="M55" s="90">
        <f>'MA Hodiny'!M55</f>
        <v>0</v>
      </c>
      <c r="N55" s="90">
        <f>'MA Hodiny'!N55</f>
        <v>0</v>
      </c>
      <c r="O55" s="90">
        <f>'MA Hodiny'!O55</f>
        <v>0</v>
      </c>
      <c r="P55" s="90">
        <f>'MA Hodiny'!P55</f>
        <v>0</v>
      </c>
      <c r="Q55" s="90">
        <f>'MA Hodiny'!Q55</f>
        <v>0</v>
      </c>
      <c r="R55" s="90">
        <f>'MA Hodiny'!R55</f>
        <v>0</v>
      </c>
      <c r="S55" s="93">
        <f>'MA Hodiny'!S55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'MA Hodiny'!E56</f>
        <v>0</v>
      </c>
      <c r="F56" s="90">
        <f>'MA Hodiny'!F56</f>
        <v>0</v>
      </c>
      <c r="G56" s="90">
        <f>'MA Hodiny'!G56</f>
        <v>0</v>
      </c>
      <c r="H56" s="90">
        <f>'MA Hodiny'!H56</f>
        <v>0</v>
      </c>
      <c r="I56" s="90">
        <f>'MA Hodiny'!I56</f>
        <v>0</v>
      </c>
      <c r="J56" s="90">
        <f>'MA Hodiny'!J56</f>
        <v>0</v>
      </c>
      <c r="K56" s="90">
        <f>'MA Hodiny'!K56</f>
        <v>0</v>
      </c>
      <c r="L56" s="90">
        <f>'MA Hodiny'!L56</f>
        <v>0</v>
      </c>
      <c r="M56" s="90">
        <f>'MA Hodiny'!M56</f>
        <v>0</v>
      </c>
      <c r="N56" s="90">
        <f>'MA Hodiny'!N56</f>
        <v>0</v>
      </c>
      <c r="O56" s="90">
        <f>'MA Hodiny'!O56</f>
        <v>0</v>
      </c>
      <c r="P56" s="90">
        <f>'MA Hodiny'!P56</f>
        <v>0</v>
      </c>
      <c r="Q56" s="90">
        <f>'MA Hodiny'!Q56</f>
        <v>0</v>
      </c>
      <c r="R56" s="90">
        <f>'MA Hodiny'!R56</f>
        <v>0</v>
      </c>
      <c r="S56" s="93">
        <f>'MA Hodiny'!S56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'MA Hodiny'!E57</f>
        <v>0</v>
      </c>
      <c r="F57" s="90">
        <f>'MA Hodiny'!F57</f>
        <v>0</v>
      </c>
      <c r="G57" s="90">
        <f>'MA Hodiny'!G57</f>
        <v>0</v>
      </c>
      <c r="H57" s="90">
        <f>'MA Hodiny'!H57</f>
        <v>0</v>
      </c>
      <c r="I57" s="90">
        <f>'MA Hodiny'!I57</f>
        <v>0</v>
      </c>
      <c r="J57" s="90">
        <f>'MA Hodiny'!J57</f>
        <v>0</v>
      </c>
      <c r="K57" s="90">
        <f>'MA Hodiny'!K57</f>
        <v>0</v>
      </c>
      <c r="L57" s="90">
        <f>'MA Hodiny'!L57</f>
        <v>0</v>
      </c>
      <c r="M57" s="90">
        <f>'MA Hodiny'!M57</f>
        <v>0</v>
      </c>
      <c r="N57" s="90">
        <f>'MA Hodiny'!N57</f>
        <v>0</v>
      </c>
      <c r="O57" s="90">
        <f>'MA Hodiny'!O57</f>
        <v>0</v>
      </c>
      <c r="P57" s="90">
        <f>'MA Hodiny'!P57</f>
        <v>0</v>
      </c>
      <c r="Q57" s="90">
        <f>'MA Hodiny'!Q57</f>
        <v>0</v>
      </c>
      <c r="R57" s="90">
        <f>'MA Hodiny'!R57</f>
        <v>0</v>
      </c>
      <c r="S57" s="93">
        <f>'MA Hodiny'!S57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'MA Hodiny'!E58</f>
        <v>0</v>
      </c>
      <c r="F58" s="90">
        <f>'MA Hodiny'!F58</f>
        <v>0</v>
      </c>
      <c r="G58" s="90">
        <f>'MA Hodiny'!G58</f>
        <v>0</v>
      </c>
      <c r="H58" s="90">
        <f>'MA Hodiny'!H58</f>
        <v>0</v>
      </c>
      <c r="I58" s="90">
        <f>'MA Hodiny'!I58</f>
        <v>0</v>
      </c>
      <c r="J58" s="90">
        <f>'MA Hodiny'!J58</f>
        <v>0</v>
      </c>
      <c r="K58" s="90">
        <f>'MA Hodiny'!K58</f>
        <v>0</v>
      </c>
      <c r="L58" s="90">
        <f>'MA Hodiny'!L58</f>
        <v>0</v>
      </c>
      <c r="M58" s="90">
        <f>'MA Hodiny'!M58</f>
        <v>0</v>
      </c>
      <c r="N58" s="90">
        <f>'MA Hodiny'!N58</f>
        <v>0</v>
      </c>
      <c r="O58" s="90">
        <f>'MA Hodiny'!O58</f>
        <v>0</v>
      </c>
      <c r="P58" s="90">
        <f>'MA Hodiny'!P58</f>
        <v>0</v>
      </c>
      <c r="Q58" s="90">
        <f>'MA Hodiny'!Q58</f>
        <v>0</v>
      </c>
      <c r="R58" s="90">
        <f>'MA Hodiny'!R58</f>
        <v>0</v>
      </c>
      <c r="S58" s="93">
        <f>'MA Hodiny'!S58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'MA Hodiny'!E59</f>
        <v>0</v>
      </c>
      <c r="F59" s="90">
        <f>'MA Hodiny'!F59</f>
        <v>0</v>
      </c>
      <c r="G59" s="90">
        <f>'MA Hodiny'!G59</f>
        <v>0</v>
      </c>
      <c r="H59" s="90">
        <f>'MA Hodiny'!H59</f>
        <v>0</v>
      </c>
      <c r="I59" s="90">
        <f>'MA Hodiny'!I59</f>
        <v>0</v>
      </c>
      <c r="J59" s="90">
        <f>'MA Hodiny'!J59</f>
        <v>0</v>
      </c>
      <c r="K59" s="90">
        <f>'MA Hodiny'!K59</f>
        <v>0</v>
      </c>
      <c r="L59" s="90">
        <f>'MA Hodiny'!L59</f>
        <v>0</v>
      </c>
      <c r="M59" s="90">
        <f>'MA Hodiny'!M59</f>
        <v>0</v>
      </c>
      <c r="N59" s="90">
        <f>'MA Hodiny'!N59</f>
        <v>0</v>
      </c>
      <c r="O59" s="90">
        <f>'MA Hodiny'!O59</f>
        <v>0</v>
      </c>
      <c r="P59" s="90">
        <f>'MA Hodiny'!P59</f>
        <v>0</v>
      </c>
      <c r="Q59" s="90">
        <f>'MA Hodiny'!Q59</f>
        <v>0</v>
      </c>
      <c r="R59" s="90">
        <f>'MA Hodiny'!R59</f>
        <v>0</v>
      </c>
      <c r="S59" s="93">
        <f>'MA Hodiny'!S59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'MA Hodiny'!E60</f>
        <v>0</v>
      </c>
      <c r="F60" s="90">
        <f>'MA Hodiny'!F60</f>
        <v>0</v>
      </c>
      <c r="G60" s="90">
        <f>'MA Hodiny'!G60</f>
        <v>0</v>
      </c>
      <c r="H60" s="90">
        <f>'MA Hodiny'!H60</f>
        <v>0</v>
      </c>
      <c r="I60" s="90">
        <f>'MA Hodiny'!I60</f>
        <v>0</v>
      </c>
      <c r="J60" s="90">
        <f>'MA Hodiny'!J60</f>
        <v>0</v>
      </c>
      <c r="K60" s="90">
        <f>'MA Hodiny'!K60</f>
        <v>0</v>
      </c>
      <c r="L60" s="90">
        <f>'MA Hodiny'!L60</f>
        <v>0</v>
      </c>
      <c r="M60" s="90">
        <f>'MA Hodiny'!M60</f>
        <v>0</v>
      </c>
      <c r="N60" s="90">
        <f>'MA Hodiny'!N60</f>
        <v>0</v>
      </c>
      <c r="O60" s="90">
        <f>'MA Hodiny'!O60</f>
        <v>0</v>
      </c>
      <c r="P60" s="90">
        <f>'MA Hodiny'!P60</f>
        <v>0</v>
      </c>
      <c r="Q60" s="90">
        <f>'MA Hodiny'!Q60</f>
        <v>0</v>
      </c>
      <c r="R60" s="90">
        <f>'MA Hodiny'!R60</f>
        <v>0</v>
      </c>
      <c r="S60" s="93">
        <f>'MA Hodiny'!S60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201</v>
      </c>
      <c r="C61" s="9"/>
      <c r="D61" s="61" t="s">
        <v>205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203</v>
      </c>
      <c r="C63" s="9"/>
      <c r="D63" s="61" t="s">
        <v>206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/>
    <row r="65" spans="1:21" x14ac:dyDescent="0.25">
      <c r="A65" s="32" t="s">
        <v>200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'MA Hodiny'!E67</f>
        <v>0</v>
      </c>
      <c r="F67" s="83">
        <f>'MA Hodiny'!F67</f>
        <v>0</v>
      </c>
      <c r="G67" s="83">
        <f>'MA Hodiny'!G67</f>
        <v>0</v>
      </c>
      <c r="H67" s="83">
        <f>'MA Hodiny'!H67</f>
        <v>0</v>
      </c>
      <c r="I67" s="83">
        <f>'MA Hodiny'!I67</f>
        <v>0</v>
      </c>
      <c r="J67" s="83">
        <f>'MA Hodiny'!J67</f>
        <v>0</v>
      </c>
      <c r="K67" s="83">
        <f>'MA Hodiny'!K67</f>
        <v>0</v>
      </c>
      <c r="L67" s="83">
        <f>'MA Hodiny'!L67</f>
        <v>0</v>
      </c>
      <c r="M67" s="83">
        <f>'MA Hodiny'!M67</f>
        <v>0</v>
      </c>
      <c r="N67" s="83">
        <f>'MA Hodiny'!N67</f>
        <v>0</v>
      </c>
      <c r="O67" s="83">
        <f>'MA Hodiny'!O67</f>
        <v>0</v>
      </c>
      <c r="P67" s="83">
        <f>'MA Hodiny'!P67</f>
        <v>0</v>
      </c>
      <c r="Q67" s="83">
        <f>'MA Hodiny'!Q67</f>
        <v>0</v>
      </c>
      <c r="R67" s="83">
        <f>'MA Hodiny'!R67</f>
        <v>0</v>
      </c>
      <c r="S67" s="91">
        <f>'MA Hodiny'!S67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'MA Hodiny'!E68</f>
        <v>0</v>
      </c>
      <c r="F68" s="90">
        <f>'MA Hodiny'!F68</f>
        <v>0</v>
      </c>
      <c r="G68" s="90">
        <f>'MA Hodiny'!G68</f>
        <v>0</v>
      </c>
      <c r="H68" s="90">
        <f>'MA Hodiny'!H68</f>
        <v>0</v>
      </c>
      <c r="I68" s="90">
        <f>'MA Hodiny'!I68</f>
        <v>0</v>
      </c>
      <c r="J68" s="90">
        <f>'MA Hodiny'!J68</f>
        <v>0</v>
      </c>
      <c r="K68" s="90">
        <f>'MA Hodiny'!K68</f>
        <v>0</v>
      </c>
      <c r="L68" s="90">
        <f>'MA Hodiny'!L68</f>
        <v>0</v>
      </c>
      <c r="M68" s="90">
        <f>'MA Hodiny'!M68</f>
        <v>0</v>
      </c>
      <c r="N68" s="90">
        <f>'MA Hodiny'!N68</f>
        <v>0</v>
      </c>
      <c r="O68" s="90">
        <f>'MA Hodiny'!O68</f>
        <v>0</v>
      </c>
      <c r="P68" s="90">
        <f>'MA Hodiny'!P68</f>
        <v>0</v>
      </c>
      <c r="Q68" s="90">
        <f>'MA Hodiny'!Q68</f>
        <v>0</v>
      </c>
      <c r="R68" s="90">
        <f>'MA Hodiny'!R68</f>
        <v>0</v>
      </c>
      <c r="S68" s="93">
        <f>'MA Hodiny'!S68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'MA Hodiny'!E69</f>
        <v>0</v>
      </c>
      <c r="F69" s="90">
        <f>'MA Hodiny'!F69</f>
        <v>0</v>
      </c>
      <c r="G69" s="90">
        <f>'MA Hodiny'!G69</f>
        <v>0</v>
      </c>
      <c r="H69" s="90">
        <f>'MA Hodiny'!H69</f>
        <v>0</v>
      </c>
      <c r="I69" s="90">
        <f>'MA Hodiny'!I69</f>
        <v>0</v>
      </c>
      <c r="J69" s="90">
        <f>'MA Hodiny'!J69</f>
        <v>0</v>
      </c>
      <c r="K69" s="90">
        <f>'MA Hodiny'!K69</f>
        <v>0</v>
      </c>
      <c r="L69" s="90">
        <f>'MA Hodiny'!L69</f>
        <v>0</v>
      </c>
      <c r="M69" s="90">
        <f>'MA Hodiny'!M69</f>
        <v>0</v>
      </c>
      <c r="N69" s="90">
        <f>'MA Hodiny'!N69</f>
        <v>0</v>
      </c>
      <c r="O69" s="90">
        <f>'MA Hodiny'!O69</f>
        <v>0</v>
      </c>
      <c r="P69" s="90">
        <f>'MA Hodiny'!P69</f>
        <v>0</v>
      </c>
      <c r="Q69" s="90">
        <f>'MA Hodiny'!Q69</f>
        <v>0</v>
      </c>
      <c r="R69" s="90">
        <f>'MA Hodiny'!R69</f>
        <v>0</v>
      </c>
      <c r="S69" s="93">
        <f>'MA Hodiny'!S69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'MA Hodiny'!E70</f>
        <v>0</v>
      </c>
      <c r="F70" s="90">
        <f>'MA Hodiny'!F70</f>
        <v>0</v>
      </c>
      <c r="G70" s="90">
        <f>'MA Hodiny'!G70</f>
        <v>0</v>
      </c>
      <c r="H70" s="90">
        <f>'MA Hodiny'!H70</f>
        <v>0</v>
      </c>
      <c r="I70" s="90">
        <f>'MA Hodiny'!I70</f>
        <v>0</v>
      </c>
      <c r="J70" s="90">
        <f>'MA Hodiny'!J70</f>
        <v>0</v>
      </c>
      <c r="K70" s="90">
        <f>'MA Hodiny'!K70</f>
        <v>0</v>
      </c>
      <c r="L70" s="90">
        <f>'MA Hodiny'!L70</f>
        <v>0</v>
      </c>
      <c r="M70" s="90">
        <f>'MA Hodiny'!M70</f>
        <v>0</v>
      </c>
      <c r="N70" s="90">
        <f>'MA Hodiny'!N70</f>
        <v>0</v>
      </c>
      <c r="O70" s="90">
        <f>'MA Hodiny'!O70</f>
        <v>0</v>
      </c>
      <c r="P70" s="90">
        <f>'MA Hodiny'!P70</f>
        <v>0</v>
      </c>
      <c r="Q70" s="90">
        <f>'MA Hodiny'!Q70</f>
        <v>0</v>
      </c>
      <c r="R70" s="90">
        <f>'MA Hodiny'!R70</f>
        <v>0</v>
      </c>
      <c r="S70" s="93">
        <f>'MA Hodiny'!S70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'MA Hodiny'!E71</f>
        <v>0</v>
      </c>
      <c r="F71" s="90">
        <f>'MA Hodiny'!F71</f>
        <v>0</v>
      </c>
      <c r="G71" s="90">
        <f>'MA Hodiny'!G71</f>
        <v>0</v>
      </c>
      <c r="H71" s="90">
        <f>'MA Hodiny'!H71</f>
        <v>0</v>
      </c>
      <c r="I71" s="90">
        <f>'MA Hodiny'!I71</f>
        <v>0</v>
      </c>
      <c r="J71" s="90">
        <f>'MA Hodiny'!J71</f>
        <v>0</v>
      </c>
      <c r="K71" s="90">
        <f>'MA Hodiny'!K71</f>
        <v>0</v>
      </c>
      <c r="L71" s="90">
        <f>'MA Hodiny'!L71</f>
        <v>0</v>
      </c>
      <c r="M71" s="90">
        <f>'MA Hodiny'!M71</f>
        <v>0</v>
      </c>
      <c r="N71" s="90">
        <f>'MA Hodiny'!N71</f>
        <v>0</v>
      </c>
      <c r="O71" s="90">
        <f>'MA Hodiny'!O71</f>
        <v>0</v>
      </c>
      <c r="P71" s="90">
        <f>'MA Hodiny'!P71</f>
        <v>0</v>
      </c>
      <c r="Q71" s="90">
        <f>'MA Hodiny'!Q71</f>
        <v>0</v>
      </c>
      <c r="R71" s="90">
        <f>'MA Hodiny'!R71</f>
        <v>0</v>
      </c>
      <c r="S71" s="93">
        <f>'MA Hodiny'!S71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'MA Hodiny'!E72</f>
        <v>0</v>
      </c>
      <c r="F72" s="90">
        <f>'MA Hodiny'!F72</f>
        <v>0</v>
      </c>
      <c r="G72" s="90">
        <f>'MA Hodiny'!G72</f>
        <v>0</v>
      </c>
      <c r="H72" s="90">
        <f>'MA Hodiny'!H72</f>
        <v>0</v>
      </c>
      <c r="I72" s="90">
        <f>'MA Hodiny'!I72</f>
        <v>0</v>
      </c>
      <c r="J72" s="90">
        <f>'MA Hodiny'!J72</f>
        <v>0</v>
      </c>
      <c r="K72" s="90">
        <f>'MA Hodiny'!K72</f>
        <v>0</v>
      </c>
      <c r="L72" s="90">
        <f>'MA Hodiny'!L72</f>
        <v>0</v>
      </c>
      <c r="M72" s="90">
        <f>'MA Hodiny'!M72</f>
        <v>0</v>
      </c>
      <c r="N72" s="90">
        <f>'MA Hodiny'!N72</f>
        <v>0</v>
      </c>
      <c r="O72" s="90">
        <f>'MA Hodiny'!O72</f>
        <v>0</v>
      </c>
      <c r="P72" s="90">
        <f>'MA Hodiny'!P72</f>
        <v>0</v>
      </c>
      <c r="Q72" s="90">
        <f>'MA Hodiny'!Q72</f>
        <v>0</v>
      </c>
      <c r="R72" s="90">
        <f>'MA Hodiny'!R72</f>
        <v>0</v>
      </c>
      <c r="S72" s="93">
        <f>'MA Hodiny'!S72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'MA Hodiny'!E73</f>
        <v>0</v>
      </c>
      <c r="F73" s="90">
        <f>'MA Hodiny'!F73</f>
        <v>0</v>
      </c>
      <c r="G73" s="90">
        <f>'MA Hodiny'!G73</f>
        <v>0</v>
      </c>
      <c r="H73" s="90">
        <f>'MA Hodiny'!H73</f>
        <v>0</v>
      </c>
      <c r="I73" s="90">
        <f>'MA Hodiny'!I73</f>
        <v>0</v>
      </c>
      <c r="J73" s="90">
        <f>'MA Hodiny'!J73</f>
        <v>0</v>
      </c>
      <c r="K73" s="90">
        <f>'MA Hodiny'!K73</f>
        <v>0</v>
      </c>
      <c r="L73" s="90">
        <f>'MA Hodiny'!L73</f>
        <v>0</v>
      </c>
      <c r="M73" s="90">
        <f>'MA Hodiny'!M73</f>
        <v>0</v>
      </c>
      <c r="N73" s="90">
        <f>'MA Hodiny'!N73</f>
        <v>0</v>
      </c>
      <c r="O73" s="90">
        <f>'MA Hodiny'!O73</f>
        <v>0</v>
      </c>
      <c r="P73" s="90">
        <f>'MA Hodiny'!P73</f>
        <v>0</v>
      </c>
      <c r="Q73" s="90">
        <f>'MA Hodiny'!Q73</f>
        <v>0</v>
      </c>
      <c r="R73" s="90">
        <f>'MA Hodiny'!R73</f>
        <v>0</v>
      </c>
      <c r="S73" s="93">
        <f>'MA Hodiny'!S73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'MA Hodiny'!E74</f>
        <v>0</v>
      </c>
      <c r="F74" s="90">
        <f>'MA Hodiny'!F74</f>
        <v>0</v>
      </c>
      <c r="G74" s="90">
        <f>'MA Hodiny'!G74</f>
        <v>0</v>
      </c>
      <c r="H74" s="90">
        <f>'MA Hodiny'!H74</f>
        <v>0</v>
      </c>
      <c r="I74" s="90">
        <f>'MA Hodiny'!I74</f>
        <v>0</v>
      </c>
      <c r="J74" s="90">
        <f>'MA Hodiny'!J74</f>
        <v>0</v>
      </c>
      <c r="K74" s="90">
        <f>'MA Hodiny'!K74</f>
        <v>0</v>
      </c>
      <c r="L74" s="90">
        <f>'MA Hodiny'!L74</f>
        <v>0</v>
      </c>
      <c r="M74" s="90">
        <f>'MA Hodiny'!M74</f>
        <v>0</v>
      </c>
      <c r="N74" s="90">
        <f>'MA Hodiny'!N74</f>
        <v>0</v>
      </c>
      <c r="O74" s="90">
        <f>'MA Hodiny'!O74</f>
        <v>0</v>
      </c>
      <c r="P74" s="90">
        <f>'MA Hodiny'!P74</f>
        <v>0</v>
      </c>
      <c r="Q74" s="90">
        <f>'MA Hodiny'!Q74</f>
        <v>0</v>
      </c>
      <c r="R74" s="90">
        <f>'MA Hodiny'!R74</f>
        <v>0</v>
      </c>
      <c r="S74" s="93">
        <f>'MA Hodiny'!S74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'MA Hodiny'!E75</f>
        <v>0</v>
      </c>
      <c r="F75" s="90">
        <f>'MA Hodiny'!F75</f>
        <v>0</v>
      </c>
      <c r="G75" s="90">
        <f>'MA Hodiny'!G75</f>
        <v>0</v>
      </c>
      <c r="H75" s="90">
        <f>'MA Hodiny'!H75</f>
        <v>0</v>
      </c>
      <c r="I75" s="90">
        <f>'MA Hodiny'!I75</f>
        <v>0</v>
      </c>
      <c r="J75" s="90">
        <f>'MA Hodiny'!J75</f>
        <v>0</v>
      </c>
      <c r="K75" s="90">
        <f>'MA Hodiny'!K75</f>
        <v>0</v>
      </c>
      <c r="L75" s="90">
        <f>'MA Hodiny'!L75</f>
        <v>0</v>
      </c>
      <c r="M75" s="90">
        <f>'MA Hodiny'!M75</f>
        <v>0</v>
      </c>
      <c r="N75" s="90">
        <f>'MA Hodiny'!N75</f>
        <v>0</v>
      </c>
      <c r="O75" s="90">
        <f>'MA Hodiny'!O75</f>
        <v>0</v>
      </c>
      <c r="P75" s="90">
        <f>'MA Hodiny'!P75</f>
        <v>0</v>
      </c>
      <c r="Q75" s="90">
        <f>'MA Hodiny'!Q75</f>
        <v>0</v>
      </c>
      <c r="R75" s="90">
        <f>'MA Hodiny'!R75</f>
        <v>0</v>
      </c>
      <c r="S75" s="93">
        <f>'MA Hodiny'!S75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'MA Hodiny'!E76</f>
        <v>0</v>
      </c>
      <c r="F76" s="90">
        <f>'MA Hodiny'!F76</f>
        <v>0</v>
      </c>
      <c r="G76" s="90">
        <f>'MA Hodiny'!G76</f>
        <v>0</v>
      </c>
      <c r="H76" s="90">
        <f>'MA Hodiny'!H76</f>
        <v>0</v>
      </c>
      <c r="I76" s="90">
        <f>'MA Hodiny'!I76</f>
        <v>0</v>
      </c>
      <c r="J76" s="90">
        <f>'MA Hodiny'!J76</f>
        <v>0</v>
      </c>
      <c r="K76" s="90">
        <f>'MA Hodiny'!K76</f>
        <v>0</v>
      </c>
      <c r="L76" s="90">
        <f>'MA Hodiny'!L76</f>
        <v>0</v>
      </c>
      <c r="M76" s="90">
        <f>'MA Hodiny'!M76</f>
        <v>0</v>
      </c>
      <c r="N76" s="90">
        <f>'MA Hodiny'!N76</f>
        <v>0</v>
      </c>
      <c r="O76" s="90">
        <f>'MA Hodiny'!O76</f>
        <v>0</v>
      </c>
      <c r="P76" s="90">
        <f>'MA Hodiny'!P76</f>
        <v>0</v>
      </c>
      <c r="Q76" s="90">
        <f>'MA Hodiny'!Q76</f>
        <v>0</v>
      </c>
      <c r="R76" s="90">
        <f>'MA Hodiny'!R76</f>
        <v>0</v>
      </c>
      <c r="S76" s="93">
        <f>'MA Hodiny'!S76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'MA Hodiny'!E77</f>
        <v>0</v>
      </c>
      <c r="F77" s="90">
        <f>'MA Hodiny'!F77</f>
        <v>0</v>
      </c>
      <c r="G77" s="90">
        <f>'MA Hodiny'!G77</f>
        <v>0</v>
      </c>
      <c r="H77" s="90">
        <f>'MA Hodiny'!H77</f>
        <v>0</v>
      </c>
      <c r="I77" s="90">
        <f>'MA Hodiny'!I77</f>
        <v>0</v>
      </c>
      <c r="J77" s="90">
        <f>'MA Hodiny'!J77</f>
        <v>0</v>
      </c>
      <c r="K77" s="90">
        <f>'MA Hodiny'!K77</f>
        <v>0</v>
      </c>
      <c r="L77" s="90">
        <f>'MA Hodiny'!L77</f>
        <v>0</v>
      </c>
      <c r="M77" s="90">
        <f>'MA Hodiny'!M77</f>
        <v>0</v>
      </c>
      <c r="N77" s="90">
        <f>'MA Hodiny'!N77</f>
        <v>0</v>
      </c>
      <c r="O77" s="90">
        <f>'MA Hodiny'!O77</f>
        <v>0</v>
      </c>
      <c r="P77" s="90">
        <f>'MA Hodiny'!P77</f>
        <v>0</v>
      </c>
      <c r="Q77" s="90">
        <f>'MA Hodiny'!Q77</f>
        <v>0</v>
      </c>
      <c r="R77" s="90">
        <f>'MA Hodiny'!R77</f>
        <v>0</v>
      </c>
      <c r="S77" s="93">
        <f>'MA Hodiny'!S77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'MA Hodiny'!E78</f>
        <v>0</v>
      </c>
      <c r="F78" s="90">
        <f>'MA Hodiny'!F78</f>
        <v>0</v>
      </c>
      <c r="G78" s="90">
        <f>'MA Hodiny'!G78</f>
        <v>0</v>
      </c>
      <c r="H78" s="90">
        <f>'MA Hodiny'!H78</f>
        <v>0</v>
      </c>
      <c r="I78" s="90">
        <f>'MA Hodiny'!I78</f>
        <v>0</v>
      </c>
      <c r="J78" s="90">
        <f>'MA Hodiny'!J78</f>
        <v>0</v>
      </c>
      <c r="K78" s="90">
        <f>'MA Hodiny'!K78</f>
        <v>0</v>
      </c>
      <c r="L78" s="90">
        <f>'MA Hodiny'!L78</f>
        <v>0</v>
      </c>
      <c r="M78" s="90">
        <f>'MA Hodiny'!M78</f>
        <v>0</v>
      </c>
      <c r="N78" s="90">
        <f>'MA Hodiny'!N78</f>
        <v>0</v>
      </c>
      <c r="O78" s="90">
        <f>'MA Hodiny'!O78</f>
        <v>0</v>
      </c>
      <c r="P78" s="90">
        <f>'MA Hodiny'!P78</f>
        <v>0</v>
      </c>
      <c r="Q78" s="90">
        <f>'MA Hodiny'!Q78</f>
        <v>0</v>
      </c>
      <c r="R78" s="90">
        <f>'MA Hodiny'!R78</f>
        <v>0</v>
      </c>
      <c r="S78" s="93">
        <f>'MA Hodiny'!S78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'MA Hodiny'!E79</f>
        <v>0</v>
      </c>
      <c r="F79" s="90">
        <f>'MA Hodiny'!F79</f>
        <v>0</v>
      </c>
      <c r="G79" s="90">
        <f>'MA Hodiny'!G79</f>
        <v>0</v>
      </c>
      <c r="H79" s="90">
        <f>'MA Hodiny'!H79</f>
        <v>0</v>
      </c>
      <c r="I79" s="90">
        <f>'MA Hodiny'!I79</f>
        <v>0</v>
      </c>
      <c r="J79" s="90">
        <f>'MA Hodiny'!J79</f>
        <v>0</v>
      </c>
      <c r="K79" s="90">
        <f>'MA Hodiny'!K79</f>
        <v>0</v>
      </c>
      <c r="L79" s="90">
        <f>'MA Hodiny'!L79</f>
        <v>0</v>
      </c>
      <c r="M79" s="90">
        <f>'MA Hodiny'!M79</f>
        <v>0</v>
      </c>
      <c r="N79" s="90">
        <f>'MA Hodiny'!N79</f>
        <v>0</v>
      </c>
      <c r="O79" s="90">
        <f>'MA Hodiny'!O79</f>
        <v>0</v>
      </c>
      <c r="P79" s="90">
        <f>'MA Hodiny'!P79</f>
        <v>0</v>
      </c>
      <c r="Q79" s="90">
        <f>'MA Hodiny'!Q79</f>
        <v>0</v>
      </c>
      <c r="R79" s="90">
        <f>'MA Hodiny'!R79</f>
        <v>0</v>
      </c>
      <c r="S79" s="93">
        <f>'MA Hodiny'!S79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'MA Hodiny'!E80</f>
        <v>0</v>
      </c>
      <c r="F80" s="90">
        <f>'MA Hodiny'!F80</f>
        <v>0</v>
      </c>
      <c r="G80" s="90">
        <f>'MA Hodiny'!G80</f>
        <v>0</v>
      </c>
      <c r="H80" s="90">
        <f>'MA Hodiny'!H80</f>
        <v>0</v>
      </c>
      <c r="I80" s="90">
        <f>'MA Hodiny'!I80</f>
        <v>0</v>
      </c>
      <c r="J80" s="90">
        <f>'MA Hodiny'!J80</f>
        <v>0</v>
      </c>
      <c r="K80" s="90">
        <f>'MA Hodiny'!K80</f>
        <v>0</v>
      </c>
      <c r="L80" s="90">
        <f>'MA Hodiny'!L80</f>
        <v>0</v>
      </c>
      <c r="M80" s="90">
        <f>'MA Hodiny'!M80</f>
        <v>0</v>
      </c>
      <c r="N80" s="90">
        <f>'MA Hodiny'!N80</f>
        <v>0</v>
      </c>
      <c r="O80" s="90">
        <f>'MA Hodiny'!O80</f>
        <v>0</v>
      </c>
      <c r="P80" s="90">
        <f>'MA Hodiny'!P80</f>
        <v>0</v>
      </c>
      <c r="Q80" s="90">
        <f>'MA Hodiny'!Q80</f>
        <v>0</v>
      </c>
      <c r="R80" s="90">
        <f>'MA Hodiny'!R80</f>
        <v>0</v>
      </c>
      <c r="S80" s="93">
        <f>'MA Hodiny'!S80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'MA Hodiny'!E81</f>
        <v>0</v>
      </c>
      <c r="F81" s="90">
        <f>'MA Hodiny'!F81</f>
        <v>0</v>
      </c>
      <c r="G81" s="90">
        <f>'MA Hodiny'!G81</f>
        <v>0</v>
      </c>
      <c r="H81" s="90">
        <f>'MA Hodiny'!H81</f>
        <v>0</v>
      </c>
      <c r="I81" s="90">
        <f>'MA Hodiny'!I81</f>
        <v>0</v>
      </c>
      <c r="J81" s="90">
        <f>'MA Hodiny'!J81</f>
        <v>0</v>
      </c>
      <c r="K81" s="90">
        <f>'MA Hodiny'!K81</f>
        <v>0</v>
      </c>
      <c r="L81" s="90">
        <f>'MA Hodiny'!L81</f>
        <v>0</v>
      </c>
      <c r="M81" s="90">
        <f>'MA Hodiny'!M81</f>
        <v>0</v>
      </c>
      <c r="N81" s="90">
        <f>'MA Hodiny'!N81</f>
        <v>0</v>
      </c>
      <c r="O81" s="90">
        <f>'MA Hodiny'!O81</f>
        <v>0</v>
      </c>
      <c r="P81" s="90">
        <f>'MA Hodiny'!P81</f>
        <v>0</v>
      </c>
      <c r="Q81" s="90">
        <f>'MA Hodiny'!Q81</f>
        <v>0</v>
      </c>
      <c r="R81" s="90">
        <f>'MA Hodiny'!R81</f>
        <v>0</v>
      </c>
      <c r="S81" s="93">
        <f>'MA Hodiny'!S81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'MA Hodiny'!E82</f>
        <v>0</v>
      </c>
      <c r="F82" s="90">
        <f>'MA Hodiny'!F82</f>
        <v>0</v>
      </c>
      <c r="G82" s="90">
        <f>'MA Hodiny'!G82</f>
        <v>0</v>
      </c>
      <c r="H82" s="90">
        <f>'MA Hodiny'!H82</f>
        <v>0</v>
      </c>
      <c r="I82" s="90">
        <f>'MA Hodiny'!I82</f>
        <v>0</v>
      </c>
      <c r="J82" s="90">
        <f>'MA Hodiny'!J82</f>
        <v>0</v>
      </c>
      <c r="K82" s="90">
        <f>'MA Hodiny'!K82</f>
        <v>0</v>
      </c>
      <c r="L82" s="90">
        <f>'MA Hodiny'!L82</f>
        <v>0</v>
      </c>
      <c r="M82" s="90">
        <f>'MA Hodiny'!M82</f>
        <v>0</v>
      </c>
      <c r="N82" s="90">
        <f>'MA Hodiny'!N82</f>
        <v>0</v>
      </c>
      <c r="O82" s="90">
        <f>'MA Hodiny'!O82</f>
        <v>0</v>
      </c>
      <c r="P82" s="90">
        <f>'MA Hodiny'!P82</f>
        <v>0</v>
      </c>
      <c r="Q82" s="90">
        <f>'MA Hodiny'!Q82</f>
        <v>0</v>
      </c>
      <c r="R82" s="90">
        <f>'MA Hodiny'!R82</f>
        <v>0</v>
      </c>
      <c r="S82" s="93">
        <f>'MA Hodiny'!S82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'MA Hodiny'!E83</f>
        <v>0</v>
      </c>
      <c r="F83" s="90">
        <f>'MA Hodiny'!F83</f>
        <v>0</v>
      </c>
      <c r="G83" s="90">
        <f>'MA Hodiny'!G83</f>
        <v>0</v>
      </c>
      <c r="H83" s="90">
        <f>'MA Hodiny'!H83</f>
        <v>0</v>
      </c>
      <c r="I83" s="90">
        <f>'MA Hodiny'!I83</f>
        <v>0</v>
      </c>
      <c r="J83" s="90">
        <f>'MA Hodiny'!J83</f>
        <v>0</v>
      </c>
      <c r="K83" s="90">
        <f>'MA Hodiny'!K83</f>
        <v>0</v>
      </c>
      <c r="L83" s="90">
        <f>'MA Hodiny'!L83</f>
        <v>0</v>
      </c>
      <c r="M83" s="90">
        <f>'MA Hodiny'!M83</f>
        <v>0</v>
      </c>
      <c r="N83" s="90">
        <f>'MA Hodiny'!N83</f>
        <v>0</v>
      </c>
      <c r="O83" s="90">
        <f>'MA Hodiny'!O83</f>
        <v>0</v>
      </c>
      <c r="P83" s="90">
        <f>'MA Hodiny'!P83</f>
        <v>0</v>
      </c>
      <c r="Q83" s="90">
        <f>'MA Hodiny'!Q83</f>
        <v>0</v>
      </c>
      <c r="R83" s="90">
        <f>'MA Hodiny'!R83</f>
        <v>0</v>
      </c>
      <c r="S83" s="93">
        <f>'MA Hodiny'!S83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'MA Hodiny'!E84</f>
        <v>0</v>
      </c>
      <c r="F84" s="90">
        <f>'MA Hodiny'!F84</f>
        <v>0</v>
      </c>
      <c r="G84" s="90">
        <f>'MA Hodiny'!G84</f>
        <v>0</v>
      </c>
      <c r="H84" s="90">
        <f>'MA Hodiny'!H84</f>
        <v>0</v>
      </c>
      <c r="I84" s="90">
        <f>'MA Hodiny'!I84</f>
        <v>0</v>
      </c>
      <c r="J84" s="90">
        <f>'MA Hodiny'!J84</f>
        <v>0</v>
      </c>
      <c r="K84" s="90">
        <f>'MA Hodiny'!K84</f>
        <v>0</v>
      </c>
      <c r="L84" s="90">
        <f>'MA Hodiny'!L84</f>
        <v>0</v>
      </c>
      <c r="M84" s="90">
        <f>'MA Hodiny'!M84</f>
        <v>0</v>
      </c>
      <c r="N84" s="90">
        <f>'MA Hodiny'!N84</f>
        <v>0</v>
      </c>
      <c r="O84" s="90">
        <f>'MA Hodiny'!O84</f>
        <v>0</v>
      </c>
      <c r="P84" s="90">
        <f>'MA Hodiny'!P84</f>
        <v>0</v>
      </c>
      <c r="Q84" s="90">
        <f>'MA Hodiny'!Q84</f>
        <v>0</v>
      </c>
      <c r="R84" s="90">
        <f>'MA Hodiny'!R84</f>
        <v>0</v>
      </c>
      <c r="S84" s="93">
        <f>'MA Hodiny'!S84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'MA Hodiny'!E85</f>
        <v>0</v>
      </c>
      <c r="F85" s="90">
        <f>'MA Hodiny'!F85</f>
        <v>0</v>
      </c>
      <c r="G85" s="90">
        <f>'MA Hodiny'!G85</f>
        <v>0</v>
      </c>
      <c r="H85" s="90">
        <f>'MA Hodiny'!H85</f>
        <v>0</v>
      </c>
      <c r="I85" s="90">
        <f>'MA Hodiny'!I85</f>
        <v>0</v>
      </c>
      <c r="J85" s="90">
        <f>'MA Hodiny'!J85</f>
        <v>0</v>
      </c>
      <c r="K85" s="90">
        <f>'MA Hodiny'!K85</f>
        <v>0</v>
      </c>
      <c r="L85" s="90">
        <f>'MA Hodiny'!L85</f>
        <v>0</v>
      </c>
      <c r="M85" s="90">
        <f>'MA Hodiny'!M85</f>
        <v>0</v>
      </c>
      <c r="N85" s="90">
        <f>'MA Hodiny'!N85</f>
        <v>0</v>
      </c>
      <c r="O85" s="90">
        <f>'MA Hodiny'!O85</f>
        <v>0</v>
      </c>
      <c r="P85" s="90">
        <f>'MA Hodiny'!P85</f>
        <v>0</v>
      </c>
      <c r="Q85" s="90">
        <f>'MA Hodiny'!Q85</f>
        <v>0</v>
      </c>
      <c r="R85" s="90">
        <f>'MA Hodiny'!R85</f>
        <v>0</v>
      </c>
      <c r="S85" s="93">
        <f>'MA Hodiny'!S85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'MA Hodiny'!E86</f>
        <v>0</v>
      </c>
      <c r="F86" s="90">
        <f>'MA Hodiny'!F86</f>
        <v>0</v>
      </c>
      <c r="G86" s="90">
        <f>'MA Hodiny'!G86</f>
        <v>0</v>
      </c>
      <c r="H86" s="90">
        <f>'MA Hodiny'!H86</f>
        <v>0</v>
      </c>
      <c r="I86" s="90">
        <f>'MA Hodiny'!I86</f>
        <v>0</v>
      </c>
      <c r="J86" s="90">
        <f>'MA Hodiny'!J86</f>
        <v>0</v>
      </c>
      <c r="K86" s="90">
        <f>'MA Hodiny'!K86</f>
        <v>0</v>
      </c>
      <c r="L86" s="90">
        <f>'MA Hodiny'!L86</f>
        <v>0</v>
      </c>
      <c r="M86" s="90">
        <f>'MA Hodiny'!M86</f>
        <v>0</v>
      </c>
      <c r="N86" s="90">
        <f>'MA Hodiny'!N86</f>
        <v>0</v>
      </c>
      <c r="O86" s="90">
        <f>'MA Hodiny'!O86</f>
        <v>0</v>
      </c>
      <c r="P86" s="90">
        <f>'MA Hodiny'!P86</f>
        <v>0</v>
      </c>
      <c r="Q86" s="90">
        <f>'MA Hodiny'!Q86</f>
        <v>0</v>
      </c>
      <c r="R86" s="90">
        <f>'MA Hodiny'!R86</f>
        <v>0</v>
      </c>
      <c r="S86" s="93">
        <f>'MA Hodiny'!S86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'MA Hodiny'!E87</f>
        <v>0</v>
      </c>
      <c r="F87" s="90">
        <f>'MA Hodiny'!F87</f>
        <v>0</v>
      </c>
      <c r="G87" s="90">
        <f>'MA Hodiny'!G87</f>
        <v>0</v>
      </c>
      <c r="H87" s="90">
        <f>'MA Hodiny'!H87</f>
        <v>0</v>
      </c>
      <c r="I87" s="90">
        <f>'MA Hodiny'!I87</f>
        <v>0</v>
      </c>
      <c r="J87" s="90">
        <f>'MA Hodiny'!J87</f>
        <v>0</v>
      </c>
      <c r="K87" s="90">
        <f>'MA Hodiny'!K87</f>
        <v>0</v>
      </c>
      <c r="L87" s="90">
        <f>'MA Hodiny'!L87</f>
        <v>0</v>
      </c>
      <c r="M87" s="90">
        <f>'MA Hodiny'!M87</f>
        <v>0</v>
      </c>
      <c r="N87" s="90">
        <f>'MA Hodiny'!N87</f>
        <v>0</v>
      </c>
      <c r="O87" s="90">
        <f>'MA Hodiny'!O87</f>
        <v>0</v>
      </c>
      <c r="P87" s="90">
        <f>'MA Hodiny'!P87</f>
        <v>0</v>
      </c>
      <c r="Q87" s="90">
        <f>'MA Hodiny'!Q87</f>
        <v>0</v>
      </c>
      <c r="R87" s="90">
        <f>'MA Hodiny'!R87</f>
        <v>0</v>
      </c>
      <c r="S87" s="93">
        <f>'MA Hodiny'!S87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'MA Hodiny'!E88</f>
        <v>0</v>
      </c>
      <c r="F88" s="90">
        <f>'MA Hodiny'!F88</f>
        <v>0</v>
      </c>
      <c r="G88" s="90">
        <f>'MA Hodiny'!G88</f>
        <v>0</v>
      </c>
      <c r="H88" s="90">
        <f>'MA Hodiny'!H88</f>
        <v>0</v>
      </c>
      <c r="I88" s="90">
        <f>'MA Hodiny'!I88</f>
        <v>0</v>
      </c>
      <c r="J88" s="90">
        <f>'MA Hodiny'!J88</f>
        <v>0</v>
      </c>
      <c r="K88" s="90">
        <f>'MA Hodiny'!K88</f>
        <v>0</v>
      </c>
      <c r="L88" s="90">
        <f>'MA Hodiny'!L88</f>
        <v>0</v>
      </c>
      <c r="M88" s="90">
        <f>'MA Hodiny'!M88</f>
        <v>0</v>
      </c>
      <c r="N88" s="90">
        <f>'MA Hodiny'!N88</f>
        <v>0</v>
      </c>
      <c r="O88" s="90">
        <f>'MA Hodiny'!O88</f>
        <v>0</v>
      </c>
      <c r="P88" s="90">
        <f>'MA Hodiny'!P88</f>
        <v>0</v>
      </c>
      <c r="Q88" s="90">
        <f>'MA Hodiny'!Q88</f>
        <v>0</v>
      </c>
      <c r="R88" s="90">
        <f>'MA Hodiny'!R88</f>
        <v>0</v>
      </c>
      <c r="S88" s="93">
        <f>'MA Hodiny'!S88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'MA Hodiny'!E89</f>
        <v>0</v>
      </c>
      <c r="F89" s="90">
        <f>'MA Hodiny'!F89</f>
        <v>0</v>
      </c>
      <c r="G89" s="90">
        <f>'MA Hodiny'!G89</f>
        <v>0</v>
      </c>
      <c r="H89" s="90">
        <f>'MA Hodiny'!H89</f>
        <v>0</v>
      </c>
      <c r="I89" s="90">
        <f>'MA Hodiny'!I89</f>
        <v>0</v>
      </c>
      <c r="J89" s="90">
        <f>'MA Hodiny'!J89</f>
        <v>0</v>
      </c>
      <c r="K89" s="90">
        <f>'MA Hodiny'!K89</f>
        <v>0</v>
      </c>
      <c r="L89" s="90">
        <f>'MA Hodiny'!L89</f>
        <v>0</v>
      </c>
      <c r="M89" s="90">
        <f>'MA Hodiny'!M89</f>
        <v>0</v>
      </c>
      <c r="N89" s="90">
        <f>'MA Hodiny'!N89</f>
        <v>0</v>
      </c>
      <c r="O89" s="90">
        <f>'MA Hodiny'!O89</f>
        <v>0</v>
      </c>
      <c r="P89" s="90">
        <f>'MA Hodiny'!P89</f>
        <v>0</v>
      </c>
      <c r="Q89" s="90">
        <f>'MA Hodiny'!Q89</f>
        <v>0</v>
      </c>
      <c r="R89" s="90">
        <f>'MA Hodiny'!R89</f>
        <v>0</v>
      </c>
      <c r="S89" s="93">
        <f>'MA Hodiny'!S89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'MA Hodiny'!E90</f>
        <v>0</v>
      </c>
      <c r="F90" s="90">
        <f>'MA Hodiny'!F90</f>
        <v>0</v>
      </c>
      <c r="G90" s="90">
        <f>'MA Hodiny'!G90</f>
        <v>0</v>
      </c>
      <c r="H90" s="90">
        <f>'MA Hodiny'!H90</f>
        <v>0</v>
      </c>
      <c r="I90" s="90">
        <f>'MA Hodiny'!I90</f>
        <v>0</v>
      </c>
      <c r="J90" s="90">
        <f>'MA Hodiny'!J90</f>
        <v>0</v>
      </c>
      <c r="K90" s="90">
        <f>'MA Hodiny'!K90</f>
        <v>0</v>
      </c>
      <c r="L90" s="90">
        <f>'MA Hodiny'!L90</f>
        <v>0</v>
      </c>
      <c r="M90" s="90">
        <f>'MA Hodiny'!M90</f>
        <v>0</v>
      </c>
      <c r="N90" s="90">
        <f>'MA Hodiny'!N90</f>
        <v>0</v>
      </c>
      <c r="O90" s="90">
        <f>'MA Hodiny'!O90</f>
        <v>0</v>
      </c>
      <c r="P90" s="90">
        <f>'MA Hodiny'!P90</f>
        <v>0</v>
      </c>
      <c r="Q90" s="90">
        <f>'MA Hodiny'!Q90</f>
        <v>0</v>
      </c>
      <c r="R90" s="90">
        <f>'MA Hodiny'!R90</f>
        <v>0</v>
      </c>
      <c r="S90" s="93">
        <f>'MA Hodiny'!S90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'MA Hodiny'!E91</f>
        <v>0</v>
      </c>
      <c r="F91" s="90">
        <f>'MA Hodiny'!F91</f>
        <v>0</v>
      </c>
      <c r="G91" s="90">
        <f>'MA Hodiny'!G91</f>
        <v>0</v>
      </c>
      <c r="H91" s="90">
        <f>'MA Hodiny'!H91</f>
        <v>0</v>
      </c>
      <c r="I91" s="90">
        <f>'MA Hodiny'!I91</f>
        <v>0</v>
      </c>
      <c r="J91" s="90">
        <f>'MA Hodiny'!J91</f>
        <v>0</v>
      </c>
      <c r="K91" s="90">
        <f>'MA Hodiny'!K91</f>
        <v>0</v>
      </c>
      <c r="L91" s="90">
        <f>'MA Hodiny'!L91</f>
        <v>0</v>
      </c>
      <c r="M91" s="90">
        <f>'MA Hodiny'!M91</f>
        <v>0</v>
      </c>
      <c r="N91" s="90">
        <f>'MA Hodiny'!N91</f>
        <v>0</v>
      </c>
      <c r="O91" s="90">
        <f>'MA Hodiny'!O91</f>
        <v>0</v>
      </c>
      <c r="P91" s="90">
        <f>'MA Hodiny'!P91</f>
        <v>0</v>
      </c>
      <c r="Q91" s="90">
        <f>'MA Hodiny'!Q91</f>
        <v>0</v>
      </c>
      <c r="R91" s="90">
        <f>'MA Hodiny'!R91</f>
        <v>0</v>
      </c>
      <c r="S91" s="93">
        <f>'MA Hodiny'!S91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201</v>
      </c>
      <c r="C92" s="9"/>
      <c r="D92" s="61" t="s">
        <v>207</v>
      </c>
      <c r="E92" s="96">
        <f t="shared" ref="E92:S92" si="36">SUM(E67:E91)</f>
        <v>0</v>
      </c>
      <c r="F92" s="96">
        <f t="shared" si="36"/>
        <v>0</v>
      </c>
      <c r="G92" s="96">
        <f t="shared" si="36"/>
        <v>0</v>
      </c>
      <c r="H92" s="96">
        <f t="shared" si="36"/>
        <v>0</v>
      </c>
      <c r="I92" s="96">
        <f t="shared" si="36"/>
        <v>0</v>
      </c>
      <c r="J92" s="96">
        <f t="shared" si="36"/>
        <v>0</v>
      </c>
      <c r="K92" s="96">
        <f t="shared" si="36"/>
        <v>0</v>
      </c>
      <c r="L92" s="96">
        <f t="shared" si="36"/>
        <v>0</v>
      </c>
      <c r="M92" s="96">
        <f t="shared" si="36"/>
        <v>0</v>
      </c>
      <c r="N92" s="96">
        <f t="shared" si="36"/>
        <v>0</v>
      </c>
      <c r="O92" s="96">
        <f t="shared" si="36"/>
        <v>0</v>
      </c>
      <c r="P92" s="96">
        <f t="shared" si="36"/>
        <v>0</v>
      </c>
      <c r="Q92" s="96">
        <f t="shared" si="36"/>
        <v>0</v>
      </c>
      <c r="R92" s="96">
        <f t="shared" si="36"/>
        <v>0</v>
      </c>
      <c r="S92" s="96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203</v>
      </c>
      <c r="C94" s="9"/>
      <c r="D94" s="61" t="s">
        <v>208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200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'MA Hodiny'!E98</f>
        <v>0</v>
      </c>
      <c r="F98" s="83">
        <f>'MA Hodiny'!F98</f>
        <v>0</v>
      </c>
      <c r="G98" s="83">
        <f>'MA Hodiny'!G98</f>
        <v>0</v>
      </c>
      <c r="H98" s="83">
        <f>'MA Hodiny'!H98</f>
        <v>0</v>
      </c>
      <c r="I98" s="83">
        <f>'MA Hodiny'!I98</f>
        <v>0</v>
      </c>
      <c r="J98" s="83">
        <f>'MA Hodiny'!J98</f>
        <v>0</v>
      </c>
      <c r="K98" s="83">
        <f>'MA Hodiny'!K98</f>
        <v>0</v>
      </c>
      <c r="L98" s="83">
        <f>'MA Hodiny'!L98</f>
        <v>0</v>
      </c>
      <c r="M98" s="83">
        <f>'MA Hodiny'!M98</f>
        <v>0</v>
      </c>
      <c r="N98" s="83">
        <f>'MA Hodiny'!N98</f>
        <v>0</v>
      </c>
      <c r="O98" s="83">
        <f>'MA Hodiny'!O98</f>
        <v>0</v>
      </c>
      <c r="P98" s="83">
        <f>'MA Hodiny'!P98</f>
        <v>0</v>
      </c>
      <c r="Q98" s="83">
        <f>'MA Hodiny'!Q98</f>
        <v>0</v>
      </c>
      <c r="R98" s="83">
        <f>'MA Hodiny'!R98</f>
        <v>0</v>
      </c>
      <c r="S98" s="91">
        <f>'MA Hodiny'!S98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'MA Hodiny'!E99</f>
        <v>0</v>
      </c>
      <c r="F99" s="90">
        <f>'MA Hodiny'!F99</f>
        <v>0</v>
      </c>
      <c r="G99" s="90">
        <f>'MA Hodiny'!G99</f>
        <v>0</v>
      </c>
      <c r="H99" s="90">
        <f>'MA Hodiny'!H99</f>
        <v>0</v>
      </c>
      <c r="I99" s="90">
        <f>'MA Hodiny'!I99</f>
        <v>0</v>
      </c>
      <c r="J99" s="90">
        <f>'MA Hodiny'!J99</f>
        <v>0</v>
      </c>
      <c r="K99" s="90">
        <f>'MA Hodiny'!K99</f>
        <v>0</v>
      </c>
      <c r="L99" s="90">
        <f>'MA Hodiny'!L99</f>
        <v>0</v>
      </c>
      <c r="M99" s="90">
        <f>'MA Hodiny'!M99</f>
        <v>0</v>
      </c>
      <c r="N99" s="90">
        <f>'MA Hodiny'!N99</f>
        <v>0</v>
      </c>
      <c r="O99" s="90">
        <f>'MA Hodiny'!O99</f>
        <v>0</v>
      </c>
      <c r="P99" s="90">
        <f>'MA Hodiny'!P99</f>
        <v>0</v>
      </c>
      <c r="Q99" s="90">
        <f>'MA Hodiny'!Q99</f>
        <v>0</v>
      </c>
      <c r="R99" s="90">
        <f>'MA Hodiny'!R99</f>
        <v>0</v>
      </c>
      <c r="S99" s="93">
        <f>'MA Hodiny'!S99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'MA Hodiny'!E100</f>
        <v>0</v>
      </c>
      <c r="F100" s="90">
        <f>'MA Hodiny'!F100</f>
        <v>0</v>
      </c>
      <c r="G100" s="90">
        <f>'MA Hodiny'!G100</f>
        <v>0</v>
      </c>
      <c r="H100" s="90">
        <f>'MA Hodiny'!H100</f>
        <v>0</v>
      </c>
      <c r="I100" s="90">
        <f>'MA Hodiny'!I100</f>
        <v>0</v>
      </c>
      <c r="J100" s="90">
        <f>'MA Hodiny'!J100</f>
        <v>0</v>
      </c>
      <c r="K100" s="90">
        <f>'MA Hodiny'!K100</f>
        <v>0</v>
      </c>
      <c r="L100" s="90">
        <f>'MA Hodiny'!L100</f>
        <v>0</v>
      </c>
      <c r="M100" s="90">
        <f>'MA Hodiny'!M100</f>
        <v>0</v>
      </c>
      <c r="N100" s="90">
        <f>'MA Hodiny'!N100</f>
        <v>0</v>
      </c>
      <c r="O100" s="90">
        <f>'MA Hodiny'!O100</f>
        <v>0</v>
      </c>
      <c r="P100" s="90">
        <f>'MA Hodiny'!P100</f>
        <v>0</v>
      </c>
      <c r="Q100" s="90">
        <f>'MA Hodiny'!Q100</f>
        <v>0</v>
      </c>
      <c r="R100" s="90">
        <f>'MA Hodiny'!R100</f>
        <v>0</v>
      </c>
      <c r="S100" s="93">
        <f>'MA Hodiny'!S100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'MA Hodiny'!E101</f>
        <v>0</v>
      </c>
      <c r="F101" s="90">
        <f>'MA Hodiny'!F101</f>
        <v>0</v>
      </c>
      <c r="G101" s="90">
        <f>'MA Hodiny'!G101</f>
        <v>0</v>
      </c>
      <c r="H101" s="90">
        <f>'MA Hodiny'!H101</f>
        <v>0</v>
      </c>
      <c r="I101" s="90">
        <f>'MA Hodiny'!I101</f>
        <v>0</v>
      </c>
      <c r="J101" s="90">
        <f>'MA Hodiny'!J101</f>
        <v>0</v>
      </c>
      <c r="K101" s="90">
        <f>'MA Hodiny'!K101</f>
        <v>0</v>
      </c>
      <c r="L101" s="90">
        <f>'MA Hodiny'!L101</f>
        <v>0</v>
      </c>
      <c r="M101" s="90">
        <f>'MA Hodiny'!M101</f>
        <v>0</v>
      </c>
      <c r="N101" s="90">
        <f>'MA Hodiny'!N101</f>
        <v>0</v>
      </c>
      <c r="O101" s="90">
        <f>'MA Hodiny'!O101</f>
        <v>0</v>
      </c>
      <c r="P101" s="90">
        <f>'MA Hodiny'!P101</f>
        <v>0</v>
      </c>
      <c r="Q101" s="90">
        <f>'MA Hodiny'!Q101</f>
        <v>0</v>
      </c>
      <c r="R101" s="90">
        <f>'MA Hodiny'!R101</f>
        <v>0</v>
      </c>
      <c r="S101" s="93">
        <f>'MA Hodiny'!S101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'MA Hodiny'!E102</f>
        <v>0</v>
      </c>
      <c r="F102" s="90">
        <f>'MA Hodiny'!F102</f>
        <v>0</v>
      </c>
      <c r="G102" s="90">
        <f>'MA Hodiny'!G102</f>
        <v>0</v>
      </c>
      <c r="H102" s="90">
        <f>'MA Hodiny'!H102</f>
        <v>0</v>
      </c>
      <c r="I102" s="90">
        <f>'MA Hodiny'!I102</f>
        <v>0</v>
      </c>
      <c r="J102" s="90">
        <f>'MA Hodiny'!J102</f>
        <v>0</v>
      </c>
      <c r="K102" s="90">
        <f>'MA Hodiny'!K102</f>
        <v>0</v>
      </c>
      <c r="L102" s="90">
        <f>'MA Hodiny'!L102</f>
        <v>0</v>
      </c>
      <c r="M102" s="90">
        <f>'MA Hodiny'!M102</f>
        <v>0</v>
      </c>
      <c r="N102" s="90">
        <f>'MA Hodiny'!N102</f>
        <v>0</v>
      </c>
      <c r="O102" s="90">
        <f>'MA Hodiny'!O102</f>
        <v>0</v>
      </c>
      <c r="P102" s="90">
        <f>'MA Hodiny'!P102</f>
        <v>0</v>
      </c>
      <c r="Q102" s="90">
        <f>'MA Hodiny'!Q102</f>
        <v>0</v>
      </c>
      <c r="R102" s="90">
        <f>'MA Hodiny'!R102</f>
        <v>0</v>
      </c>
      <c r="S102" s="93">
        <f>'MA Hodiny'!S102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'MA Hodiny'!E103</f>
        <v>0</v>
      </c>
      <c r="F103" s="90">
        <f>'MA Hodiny'!F103</f>
        <v>0</v>
      </c>
      <c r="G103" s="90">
        <f>'MA Hodiny'!G103</f>
        <v>0</v>
      </c>
      <c r="H103" s="90">
        <f>'MA Hodiny'!H103</f>
        <v>0</v>
      </c>
      <c r="I103" s="90">
        <f>'MA Hodiny'!I103</f>
        <v>0</v>
      </c>
      <c r="J103" s="90">
        <f>'MA Hodiny'!J103</f>
        <v>0</v>
      </c>
      <c r="K103" s="90">
        <f>'MA Hodiny'!K103</f>
        <v>0</v>
      </c>
      <c r="L103" s="90">
        <f>'MA Hodiny'!L103</f>
        <v>0</v>
      </c>
      <c r="M103" s="90">
        <f>'MA Hodiny'!M103</f>
        <v>0</v>
      </c>
      <c r="N103" s="90">
        <f>'MA Hodiny'!N103</f>
        <v>0</v>
      </c>
      <c r="O103" s="90">
        <f>'MA Hodiny'!O103</f>
        <v>0</v>
      </c>
      <c r="P103" s="90">
        <f>'MA Hodiny'!P103</f>
        <v>0</v>
      </c>
      <c r="Q103" s="90">
        <f>'MA Hodiny'!Q103</f>
        <v>0</v>
      </c>
      <c r="R103" s="90">
        <f>'MA Hodiny'!R103</f>
        <v>0</v>
      </c>
      <c r="S103" s="93">
        <f>'MA Hodiny'!S103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'MA Hodiny'!E104</f>
        <v>0</v>
      </c>
      <c r="F104" s="90">
        <f>'MA Hodiny'!F104</f>
        <v>0</v>
      </c>
      <c r="G104" s="90">
        <f>'MA Hodiny'!G104</f>
        <v>0</v>
      </c>
      <c r="H104" s="90">
        <f>'MA Hodiny'!H104</f>
        <v>0</v>
      </c>
      <c r="I104" s="90">
        <f>'MA Hodiny'!I104</f>
        <v>0</v>
      </c>
      <c r="J104" s="90">
        <f>'MA Hodiny'!J104</f>
        <v>0</v>
      </c>
      <c r="K104" s="90">
        <f>'MA Hodiny'!K104</f>
        <v>0</v>
      </c>
      <c r="L104" s="90">
        <f>'MA Hodiny'!L104</f>
        <v>0</v>
      </c>
      <c r="M104" s="90">
        <f>'MA Hodiny'!M104</f>
        <v>0</v>
      </c>
      <c r="N104" s="90">
        <f>'MA Hodiny'!N104</f>
        <v>0</v>
      </c>
      <c r="O104" s="90">
        <f>'MA Hodiny'!O104</f>
        <v>0</v>
      </c>
      <c r="P104" s="90">
        <f>'MA Hodiny'!P104</f>
        <v>0</v>
      </c>
      <c r="Q104" s="90">
        <f>'MA Hodiny'!Q104</f>
        <v>0</v>
      </c>
      <c r="R104" s="90">
        <f>'MA Hodiny'!R104</f>
        <v>0</v>
      </c>
      <c r="S104" s="93">
        <f>'MA Hodiny'!S104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'MA Hodiny'!E105</f>
        <v>0</v>
      </c>
      <c r="F105" s="90">
        <f>'MA Hodiny'!F105</f>
        <v>0</v>
      </c>
      <c r="G105" s="90">
        <f>'MA Hodiny'!G105</f>
        <v>0</v>
      </c>
      <c r="H105" s="90">
        <f>'MA Hodiny'!H105</f>
        <v>0</v>
      </c>
      <c r="I105" s="90">
        <f>'MA Hodiny'!I105</f>
        <v>0</v>
      </c>
      <c r="J105" s="90">
        <f>'MA Hodiny'!J105</f>
        <v>0</v>
      </c>
      <c r="K105" s="90">
        <f>'MA Hodiny'!K105</f>
        <v>0</v>
      </c>
      <c r="L105" s="90">
        <f>'MA Hodiny'!L105</f>
        <v>0</v>
      </c>
      <c r="M105" s="90">
        <f>'MA Hodiny'!M105</f>
        <v>0</v>
      </c>
      <c r="N105" s="90">
        <f>'MA Hodiny'!N105</f>
        <v>0</v>
      </c>
      <c r="O105" s="90">
        <f>'MA Hodiny'!O105</f>
        <v>0</v>
      </c>
      <c r="P105" s="90">
        <f>'MA Hodiny'!P105</f>
        <v>0</v>
      </c>
      <c r="Q105" s="90">
        <f>'MA Hodiny'!Q105</f>
        <v>0</v>
      </c>
      <c r="R105" s="90">
        <f>'MA Hodiny'!R105</f>
        <v>0</v>
      </c>
      <c r="S105" s="93">
        <f>'MA Hodiny'!S105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'MA Hodiny'!E106</f>
        <v>0</v>
      </c>
      <c r="F106" s="90">
        <f>'MA Hodiny'!F106</f>
        <v>0</v>
      </c>
      <c r="G106" s="90">
        <f>'MA Hodiny'!G106</f>
        <v>0</v>
      </c>
      <c r="H106" s="90">
        <f>'MA Hodiny'!H106</f>
        <v>0</v>
      </c>
      <c r="I106" s="90">
        <f>'MA Hodiny'!I106</f>
        <v>0</v>
      </c>
      <c r="J106" s="90">
        <f>'MA Hodiny'!J106</f>
        <v>0</v>
      </c>
      <c r="K106" s="90">
        <f>'MA Hodiny'!K106</f>
        <v>0</v>
      </c>
      <c r="L106" s="90">
        <f>'MA Hodiny'!L106</f>
        <v>0</v>
      </c>
      <c r="M106" s="90">
        <f>'MA Hodiny'!M106</f>
        <v>0</v>
      </c>
      <c r="N106" s="90">
        <f>'MA Hodiny'!N106</f>
        <v>0</v>
      </c>
      <c r="O106" s="90">
        <f>'MA Hodiny'!O106</f>
        <v>0</v>
      </c>
      <c r="P106" s="90">
        <f>'MA Hodiny'!P106</f>
        <v>0</v>
      </c>
      <c r="Q106" s="90">
        <f>'MA Hodiny'!Q106</f>
        <v>0</v>
      </c>
      <c r="R106" s="90">
        <f>'MA Hodiny'!R106</f>
        <v>0</v>
      </c>
      <c r="S106" s="93">
        <f>'MA Hodiny'!S106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'MA Hodiny'!E107</f>
        <v>0</v>
      </c>
      <c r="F107" s="90">
        <f>'MA Hodiny'!F107</f>
        <v>0</v>
      </c>
      <c r="G107" s="90">
        <f>'MA Hodiny'!G107</f>
        <v>0</v>
      </c>
      <c r="H107" s="90">
        <f>'MA Hodiny'!H107</f>
        <v>0</v>
      </c>
      <c r="I107" s="90">
        <f>'MA Hodiny'!I107</f>
        <v>0</v>
      </c>
      <c r="J107" s="90">
        <f>'MA Hodiny'!J107</f>
        <v>0</v>
      </c>
      <c r="K107" s="90">
        <f>'MA Hodiny'!K107</f>
        <v>0</v>
      </c>
      <c r="L107" s="90">
        <f>'MA Hodiny'!L107</f>
        <v>0</v>
      </c>
      <c r="M107" s="90">
        <f>'MA Hodiny'!M107</f>
        <v>0</v>
      </c>
      <c r="N107" s="90">
        <f>'MA Hodiny'!N107</f>
        <v>0</v>
      </c>
      <c r="O107" s="90">
        <f>'MA Hodiny'!O107</f>
        <v>0</v>
      </c>
      <c r="P107" s="90">
        <f>'MA Hodiny'!P107</f>
        <v>0</v>
      </c>
      <c r="Q107" s="90">
        <f>'MA Hodiny'!Q107</f>
        <v>0</v>
      </c>
      <c r="R107" s="90">
        <f>'MA Hodiny'!R107</f>
        <v>0</v>
      </c>
      <c r="S107" s="93">
        <f>'MA Hodiny'!S107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'MA Hodiny'!E108</f>
        <v>0</v>
      </c>
      <c r="F108" s="90">
        <f>'MA Hodiny'!F108</f>
        <v>0</v>
      </c>
      <c r="G108" s="90">
        <f>'MA Hodiny'!G108</f>
        <v>0</v>
      </c>
      <c r="H108" s="90">
        <f>'MA Hodiny'!H108</f>
        <v>0</v>
      </c>
      <c r="I108" s="90">
        <f>'MA Hodiny'!I108</f>
        <v>0</v>
      </c>
      <c r="J108" s="90">
        <f>'MA Hodiny'!J108</f>
        <v>0</v>
      </c>
      <c r="K108" s="90">
        <f>'MA Hodiny'!K108</f>
        <v>0</v>
      </c>
      <c r="L108" s="90">
        <f>'MA Hodiny'!L108</f>
        <v>0</v>
      </c>
      <c r="M108" s="90">
        <f>'MA Hodiny'!M108</f>
        <v>0</v>
      </c>
      <c r="N108" s="90">
        <f>'MA Hodiny'!N108</f>
        <v>0</v>
      </c>
      <c r="O108" s="90">
        <f>'MA Hodiny'!O108</f>
        <v>0</v>
      </c>
      <c r="P108" s="90">
        <f>'MA Hodiny'!P108</f>
        <v>0</v>
      </c>
      <c r="Q108" s="90">
        <f>'MA Hodiny'!Q108</f>
        <v>0</v>
      </c>
      <c r="R108" s="90">
        <f>'MA Hodiny'!R108</f>
        <v>0</v>
      </c>
      <c r="S108" s="93">
        <f>'MA Hodiny'!S108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'MA Hodiny'!E109</f>
        <v>0</v>
      </c>
      <c r="F109" s="90">
        <f>'MA Hodiny'!F109</f>
        <v>0</v>
      </c>
      <c r="G109" s="90">
        <f>'MA Hodiny'!G109</f>
        <v>0</v>
      </c>
      <c r="H109" s="90">
        <f>'MA Hodiny'!H109</f>
        <v>0</v>
      </c>
      <c r="I109" s="90">
        <f>'MA Hodiny'!I109</f>
        <v>0</v>
      </c>
      <c r="J109" s="90">
        <f>'MA Hodiny'!J109</f>
        <v>0</v>
      </c>
      <c r="K109" s="90">
        <f>'MA Hodiny'!K109</f>
        <v>0</v>
      </c>
      <c r="L109" s="90">
        <f>'MA Hodiny'!L109</f>
        <v>0</v>
      </c>
      <c r="M109" s="90">
        <f>'MA Hodiny'!M109</f>
        <v>0</v>
      </c>
      <c r="N109" s="90">
        <f>'MA Hodiny'!N109</f>
        <v>0</v>
      </c>
      <c r="O109" s="90">
        <f>'MA Hodiny'!O109</f>
        <v>0</v>
      </c>
      <c r="P109" s="90">
        <f>'MA Hodiny'!P109</f>
        <v>0</v>
      </c>
      <c r="Q109" s="90">
        <f>'MA Hodiny'!Q109</f>
        <v>0</v>
      </c>
      <c r="R109" s="90">
        <f>'MA Hodiny'!R109</f>
        <v>0</v>
      </c>
      <c r="S109" s="93">
        <f>'MA Hodiny'!S109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'MA Hodiny'!E110</f>
        <v>0</v>
      </c>
      <c r="F110" s="90">
        <f>'MA Hodiny'!F110</f>
        <v>0</v>
      </c>
      <c r="G110" s="90">
        <f>'MA Hodiny'!G110</f>
        <v>0</v>
      </c>
      <c r="H110" s="90">
        <f>'MA Hodiny'!H110</f>
        <v>0</v>
      </c>
      <c r="I110" s="90">
        <f>'MA Hodiny'!I110</f>
        <v>0</v>
      </c>
      <c r="J110" s="90">
        <f>'MA Hodiny'!J110</f>
        <v>0</v>
      </c>
      <c r="K110" s="90">
        <f>'MA Hodiny'!K110</f>
        <v>0</v>
      </c>
      <c r="L110" s="90">
        <f>'MA Hodiny'!L110</f>
        <v>0</v>
      </c>
      <c r="M110" s="90">
        <f>'MA Hodiny'!M110</f>
        <v>0</v>
      </c>
      <c r="N110" s="90">
        <f>'MA Hodiny'!N110</f>
        <v>0</v>
      </c>
      <c r="O110" s="90">
        <f>'MA Hodiny'!O110</f>
        <v>0</v>
      </c>
      <c r="P110" s="90">
        <f>'MA Hodiny'!P110</f>
        <v>0</v>
      </c>
      <c r="Q110" s="90">
        <f>'MA Hodiny'!Q110</f>
        <v>0</v>
      </c>
      <c r="R110" s="90">
        <f>'MA Hodiny'!R110</f>
        <v>0</v>
      </c>
      <c r="S110" s="93">
        <f>'MA Hodiny'!S110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'MA Hodiny'!E111</f>
        <v>0</v>
      </c>
      <c r="F111" s="90">
        <f>'MA Hodiny'!F111</f>
        <v>0</v>
      </c>
      <c r="G111" s="90">
        <f>'MA Hodiny'!G111</f>
        <v>0</v>
      </c>
      <c r="H111" s="90">
        <f>'MA Hodiny'!H111</f>
        <v>0</v>
      </c>
      <c r="I111" s="90">
        <f>'MA Hodiny'!I111</f>
        <v>0</v>
      </c>
      <c r="J111" s="90">
        <f>'MA Hodiny'!J111</f>
        <v>0</v>
      </c>
      <c r="K111" s="90">
        <f>'MA Hodiny'!K111</f>
        <v>0</v>
      </c>
      <c r="L111" s="90">
        <f>'MA Hodiny'!L111</f>
        <v>0</v>
      </c>
      <c r="M111" s="90">
        <f>'MA Hodiny'!M111</f>
        <v>0</v>
      </c>
      <c r="N111" s="90">
        <f>'MA Hodiny'!N111</f>
        <v>0</v>
      </c>
      <c r="O111" s="90">
        <f>'MA Hodiny'!O111</f>
        <v>0</v>
      </c>
      <c r="P111" s="90">
        <f>'MA Hodiny'!P111</f>
        <v>0</v>
      </c>
      <c r="Q111" s="90">
        <f>'MA Hodiny'!Q111</f>
        <v>0</v>
      </c>
      <c r="R111" s="90">
        <f>'MA Hodiny'!R111</f>
        <v>0</v>
      </c>
      <c r="S111" s="93">
        <f>'MA Hodiny'!S111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'MA Hodiny'!E112</f>
        <v>0</v>
      </c>
      <c r="F112" s="90">
        <f>'MA Hodiny'!F112</f>
        <v>0</v>
      </c>
      <c r="G112" s="90">
        <f>'MA Hodiny'!G112</f>
        <v>0</v>
      </c>
      <c r="H112" s="90">
        <f>'MA Hodiny'!H112</f>
        <v>0</v>
      </c>
      <c r="I112" s="90">
        <f>'MA Hodiny'!I112</f>
        <v>0</v>
      </c>
      <c r="J112" s="90">
        <f>'MA Hodiny'!J112</f>
        <v>0</v>
      </c>
      <c r="K112" s="90">
        <f>'MA Hodiny'!K112</f>
        <v>0</v>
      </c>
      <c r="L112" s="90">
        <f>'MA Hodiny'!L112</f>
        <v>0</v>
      </c>
      <c r="M112" s="90">
        <f>'MA Hodiny'!M112</f>
        <v>0</v>
      </c>
      <c r="N112" s="90">
        <f>'MA Hodiny'!N112</f>
        <v>0</v>
      </c>
      <c r="O112" s="90">
        <f>'MA Hodiny'!O112</f>
        <v>0</v>
      </c>
      <c r="P112" s="90">
        <f>'MA Hodiny'!P112</f>
        <v>0</v>
      </c>
      <c r="Q112" s="90">
        <f>'MA Hodiny'!Q112</f>
        <v>0</v>
      </c>
      <c r="R112" s="90">
        <f>'MA Hodiny'!R112</f>
        <v>0</v>
      </c>
      <c r="S112" s="93">
        <f>'MA Hodiny'!S112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'MA Hodiny'!E113</f>
        <v>0</v>
      </c>
      <c r="F113" s="90">
        <f>'MA Hodiny'!F113</f>
        <v>0</v>
      </c>
      <c r="G113" s="90">
        <f>'MA Hodiny'!G113</f>
        <v>0</v>
      </c>
      <c r="H113" s="90">
        <f>'MA Hodiny'!H113</f>
        <v>0</v>
      </c>
      <c r="I113" s="90">
        <f>'MA Hodiny'!I113</f>
        <v>0</v>
      </c>
      <c r="J113" s="90">
        <f>'MA Hodiny'!J113</f>
        <v>0</v>
      </c>
      <c r="K113" s="90">
        <f>'MA Hodiny'!K113</f>
        <v>0</v>
      </c>
      <c r="L113" s="90">
        <f>'MA Hodiny'!L113</f>
        <v>0</v>
      </c>
      <c r="M113" s="90">
        <f>'MA Hodiny'!M113</f>
        <v>0</v>
      </c>
      <c r="N113" s="90">
        <f>'MA Hodiny'!N113</f>
        <v>0</v>
      </c>
      <c r="O113" s="90">
        <f>'MA Hodiny'!O113</f>
        <v>0</v>
      </c>
      <c r="P113" s="90">
        <f>'MA Hodiny'!P113</f>
        <v>0</v>
      </c>
      <c r="Q113" s="90">
        <f>'MA Hodiny'!Q113</f>
        <v>0</v>
      </c>
      <c r="R113" s="90">
        <f>'MA Hodiny'!R113</f>
        <v>0</v>
      </c>
      <c r="S113" s="93">
        <f>'MA Hodiny'!S113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'MA Hodiny'!E114</f>
        <v>0</v>
      </c>
      <c r="F114" s="90">
        <f>'MA Hodiny'!F114</f>
        <v>0</v>
      </c>
      <c r="G114" s="90">
        <f>'MA Hodiny'!G114</f>
        <v>0</v>
      </c>
      <c r="H114" s="90">
        <f>'MA Hodiny'!H114</f>
        <v>0</v>
      </c>
      <c r="I114" s="90">
        <f>'MA Hodiny'!I114</f>
        <v>0</v>
      </c>
      <c r="J114" s="90">
        <f>'MA Hodiny'!J114</f>
        <v>0</v>
      </c>
      <c r="K114" s="90">
        <f>'MA Hodiny'!K114</f>
        <v>0</v>
      </c>
      <c r="L114" s="90">
        <f>'MA Hodiny'!L114</f>
        <v>0</v>
      </c>
      <c r="M114" s="90">
        <f>'MA Hodiny'!M114</f>
        <v>0</v>
      </c>
      <c r="N114" s="90">
        <f>'MA Hodiny'!N114</f>
        <v>0</v>
      </c>
      <c r="O114" s="90">
        <f>'MA Hodiny'!O114</f>
        <v>0</v>
      </c>
      <c r="P114" s="90">
        <f>'MA Hodiny'!P114</f>
        <v>0</v>
      </c>
      <c r="Q114" s="90">
        <f>'MA Hodiny'!Q114</f>
        <v>0</v>
      </c>
      <c r="R114" s="90">
        <f>'MA Hodiny'!R114</f>
        <v>0</v>
      </c>
      <c r="S114" s="93">
        <f>'MA Hodiny'!S114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'MA Hodiny'!E115</f>
        <v>0</v>
      </c>
      <c r="F115" s="90">
        <f>'MA Hodiny'!F115</f>
        <v>0</v>
      </c>
      <c r="G115" s="90">
        <f>'MA Hodiny'!G115</f>
        <v>0</v>
      </c>
      <c r="H115" s="90">
        <f>'MA Hodiny'!H115</f>
        <v>0</v>
      </c>
      <c r="I115" s="90">
        <f>'MA Hodiny'!I115</f>
        <v>0</v>
      </c>
      <c r="J115" s="90">
        <f>'MA Hodiny'!J115</f>
        <v>0</v>
      </c>
      <c r="K115" s="90">
        <f>'MA Hodiny'!K115</f>
        <v>0</v>
      </c>
      <c r="L115" s="90">
        <f>'MA Hodiny'!L115</f>
        <v>0</v>
      </c>
      <c r="M115" s="90">
        <f>'MA Hodiny'!M115</f>
        <v>0</v>
      </c>
      <c r="N115" s="90">
        <f>'MA Hodiny'!N115</f>
        <v>0</v>
      </c>
      <c r="O115" s="90">
        <f>'MA Hodiny'!O115</f>
        <v>0</v>
      </c>
      <c r="P115" s="90">
        <f>'MA Hodiny'!P115</f>
        <v>0</v>
      </c>
      <c r="Q115" s="90">
        <f>'MA Hodiny'!Q115</f>
        <v>0</v>
      </c>
      <c r="R115" s="90">
        <f>'MA Hodiny'!R115</f>
        <v>0</v>
      </c>
      <c r="S115" s="93">
        <f>'MA Hodiny'!S115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'MA Hodiny'!E116</f>
        <v>0</v>
      </c>
      <c r="F116" s="90">
        <f>'MA Hodiny'!F116</f>
        <v>0</v>
      </c>
      <c r="G116" s="90">
        <f>'MA Hodiny'!G116</f>
        <v>0</v>
      </c>
      <c r="H116" s="90">
        <f>'MA Hodiny'!H116</f>
        <v>0</v>
      </c>
      <c r="I116" s="90">
        <f>'MA Hodiny'!I116</f>
        <v>0</v>
      </c>
      <c r="J116" s="90">
        <f>'MA Hodiny'!J116</f>
        <v>0</v>
      </c>
      <c r="K116" s="90">
        <f>'MA Hodiny'!K116</f>
        <v>0</v>
      </c>
      <c r="L116" s="90">
        <f>'MA Hodiny'!L116</f>
        <v>0</v>
      </c>
      <c r="M116" s="90">
        <f>'MA Hodiny'!M116</f>
        <v>0</v>
      </c>
      <c r="N116" s="90">
        <f>'MA Hodiny'!N116</f>
        <v>0</v>
      </c>
      <c r="O116" s="90">
        <f>'MA Hodiny'!O116</f>
        <v>0</v>
      </c>
      <c r="P116" s="90">
        <f>'MA Hodiny'!P116</f>
        <v>0</v>
      </c>
      <c r="Q116" s="90">
        <f>'MA Hodiny'!Q116</f>
        <v>0</v>
      </c>
      <c r="R116" s="90">
        <f>'MA Hodiny'!R116</f>
        <v>0</v>
      </c>
      <c r="S116" s="93">
        <f>'MA Hodiny'!S116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'MA Hodiny'!E117</f>
        <v>0</v>
      </c>
      <c r="F117" s="90">
        <f>'MA Hodiny'!F117</f>
        <v>0</v>
      </c>
      <c r="G117" s="90">
        <f>'MA Hodiny'!G117</f>
        <v>0</v>
      </c>
      <c r="H117" s="90">
        <f>'MA Hodiny'!H117</f>
        <v>0</v>
      </c>
      <c r="I117" s="90">
        <f>'MA Hodiny'!I117</f>
        <v>0</v>
      </c>
      <c r="J117" s="90">
        <f>'MA Hodiny'!J117</f>
        <v>0</v>
      </c>
      <c r="K117" s="90">
        <f>'MA Hodiny'!K117</f>
        <v>0</v>
      </c>
      <c r="L117" s="90">
        <f>'MA Hodiny'!L117</f>
        <v>0</v>
      </c>
      <c r="M117" s="90">
        <f>'MA Hodiny'!M117</f>
        <v>0</v>
      </c>
      <c r="N117" s="90">
        <f>'MA Hodiny'!N117</f>
        <v>0</v>
      </c>
      <c r="O117" s="90">
        <f>'MA Hodiny'!O117</f>
        <v>0</v>
      </c>
      <c r="P117" s="90">
        <f>'MA Hodiny'!P117</f>
        <v>0</v>
      </c>
      <c r="Q117" s="90">
        <f>'MA Hodiny'!Q117</f>
        <v>0</v>
      </c>
      <c r="R117" s="90">
        <f>'MA Hodiny'!R117</f>
        <v>0</v>
      </c>
      <c r="S117" s="93">
        <f>'MA Hodiny'!S117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'MA Hodiny'!E118</f>
        <v>0</v>
      </c>
      <c r="F118" s="90">
        <f>'MA Hodiny'!F118</f>
        <v>0</v>
      </c>
      <c r="G118" s="90">
        <f>'MA Hodiny'!G118</f>
        <v>0</v>
      </c>
      <c r="H118" s="90">
        <f>'MA Hodiny'!H118</f>
        <v>0</v>
      </c>
      <c r="I118" s="90">
        <f>'MA Hodiny'!I118</f>
        <v>0</v>
      </c>
      <c r="J118" s="90">
        <f>'MA Hodiny'!J118</f>
        <v>0</v>
      </c>
      <c r="K118" s="90">
        <f>'MA Hodiny'!K118</f>
        <v>0</v>
      </c>
      <c r="L118" s="90">
        <f>'MA Hodiny'!L118</f>
        <v>0</v>
      </c>
      <c r="M118" s="90">
        <f>'MA Hodiny'!M118</f>
        <v>0</v>
      </c>
      <c r="N118" s="90">
        <f>'MA Hodiny'!N118</f>
        <v>0</v>
      </c>
      <c r="O118" s="90">
        <f>'MA Hodiny'!O118</f>
        <v>0</v>
      </c>
      <c r="P118" s="90">
        <f>'MA Hodiny'!P118</f>
        <v>0</v>
      </c>
      <c r="Q118" s="90">
        <f>'MA Hodiny'!Q118</f>
        <v>0</v>
      </c>
      <c r="R118" s="90">
        <f>'MA Hodiny'!R118</f>
        <v>0</v>
      </c>
      <c r="S118" s="93">
        <f>'MA Hodiny'!S118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'MA Hodiny'!E119</f>
        <v>0</v>
      </c>
      <c r="F119" s="90">
        <f>'MA Hodiny'!F119</f>
        <v>0</v>
      </c>
      <c r="G119" s="90">
        <f>'MA Hodiny'!G119</f>
        <v>0</v>
      </c>
      <c r="H119" s="90">
        <f>'MA Hodiny'!H119</f>
        <v>0</v>
      </c>
      <c r="I119" s="90">
        <f>'MA Hodiny'!I119</f>
        <v>0</v>
      </c>
      <c r="J119" s="90">
        <f>'MA Hodiny'!J119</f>
        <v>0</v>
      </c>
      <c r="K119" s="90">
        <f>'MA Hodiny'!K119</f>
        <v>0</v>
      </c>
      <c r="L119" s="90">
        <f>'MA Hodiny'!L119</f>
        <v>0</v>
      </c>
      <c r="M119" s="90">
        <f>'MA Hodiny'!M119</f>
        <v>0</v>
      </c>
      <c r="N119" s="90">
        <f>'MA Hodiny'!N119</f>
        <v>0</v>
      </c>
      <c r="O119" s="90">
        <f>'MA Hodiny'!O119</f>
        <v>0</v>
      </c>
      <c r="P119" s="90">
        <f>'MA Hodiny'!P119</f>
        <v>0</v>
      </c>
      <c r="Q119" s="90">
        <f>'MA Hodiny'!Q119</f>
        <v>0</v>
      </c>
      <c r="R119" s="90">
        <f>'MA Hodiny'!R119</f>
        <v>0</v>
      </c>
      <c r="S119" s="93">
        <f>'MA Hodiny'!S119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'MA Hodiny'!E120</f>
        <v>0</v>
      </c>
      <c r="F120" s="90">
        <f>'MA Hodiny'!F120</f>
        <v>0</v>
      </c>
      <c r="G120" s="90">
        <f>'MA Hodiny'!G120</f>
        <v>0</v>
      </c>
      <c r="H120" s="90">
        <f>'MA Hodiny'!H120</f>
        <v>0</v>
      </c>
      <c r="I120" s="90">
        <f>'MA Hodiny'!I120</f>
        <v>0</v>
      </c>
      <c r="J120" s="90">
        <f>'MA Hodiny'!J120</f>
        <v>0</v>
      </c>
      <c r="K120" s="90">
        <f>'MA Hodiny'!K120</f>
        <v>0</v>
      </c>
      <c r="L120" s="90">
        <f>'MA Hodiny'!L120</f>
        <v>0</v>
      </c>
      <c r="M120" s="90">
        <f>'MA Hodiny'!M120</f>
        <v>0</v>
      </c>
      <c r="N120" s="90">
        <f>'MA Hodiny'!N120</f>
        <v>0</v>
      </c>
      <c r="O120" s="90">
        <f>'MA Hodiny'!O120</f>
        <v>0</v>
      </c>
      <c r="P120" s="90">
        <f>'MA Hodiny'!P120</f>
        <v>0</v>
      </c>
      <c r="Q120" s="90">
        <f>'MA Hodiny'!Q120</f>
        <v>0</v>
      </c>
      <c r="R120" s="90">
        <f>'MA Hodiny'!R120</f>
        <v>0</v>
      </c>
      <c r="S120" s="93">
        <f>'MA Hodiny'!S120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'MA Hodiny'!E121</f>
        <v>0</v>
      </c>
      <c r="F121" s="90">
        <f>'MA Hodiny'!F121</f>
        <v>0</v>
      </c>
      <c r="G121" s="90">
        <f>'MA Hodiny'!G121</f>
        <v>0</v>
      </c>
      <c r="H121" s="90">
        <f>'MA Hodiny'!H121</f>
        <v>0</v>
      </c>
      <c r="I121" s="90">
        <f>'MA Hodiny'!I121</f>
        <v>0</v>
      </c>
      <c r="J121" s="90">
        <f>'MA Hodiny'!J121</f>
        <v>0</v>
      </c>
      <c r="K121" s="90">
        <f>'MA Hodiny'!K121</f>
        <v>0</v>
      </c>
      <c r="L121" s="90">
        <f>'MA Hodiny'!L121</f>
        <v>0</v>
      </c>
      <c r="M121" s="90">
        <f>'MA Hodiny'!M121</f>
        <v>0</v>
      </c>
      <c r="N121" s="90">
        <f>'MA Hodiny'!N121</f>
        <v>0</v>
      </c>
      <c r="O121" s="90">
        <f>'MA Hodiny'!O121</f>
        <v>0</v>
      </c>
      <c r="P121" s="90">
        <f>'MA Hodiny'!P121</f>
        <v>0</v>
      </c>
      <c r="Q121" s="90">
        <f>'MA Hodiny'!Q121</f>
        <v>0</v>
      </c>
      <c r="R121" s="90">
        <f>'MA Hodiny'!R121</f>
        <v>0</v>
      </c>
      <c r="S121" s="93">
        <f>'MA Hodiny'!S121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'MA Hodiny'!E122</f>
        <v>0</v>
      </c>
      <c r="F122" s="90">
        <f>'MA Hodiny'!F122</f>
        <v>0</v>
      </c>
      <c r="G122" s="90">
        <f>'MA Hodiny'!G122</f>
        <v>0</v>
      </c>
      <c r="H122" s="90">
        <f>'MA Hodiny'!H122</f>
        <v>0</v>
      </c>
      <c r="I122" s="90">
        <f>'MA Hodiny'!I122</f>
        <v>0</v>
      </c>
      <c r="J122" s="90">
        <f>'MA Hodiny'!J122</f>
        <v>0</v>
      </c>
      <c r="K122" s="90">
        <f>'MA Hodiny'!K122</f>
        <v>0</v>
      </c>
      <c r="L122" s="90">
        <f>'MA Hodiny'!L122</f>
        <v>0</v>
      </c>
      <c r="M122" s="90">
        <f>'MA Hodiny'!M122</f>
        <v>0</v>
      </c>
      <c r="N122" s="90">
        <f>'MA Hodiny'!N122</f>
        <v>0</v>
      </c>
      <c r="O122" s="90">
        <f>'MA Hodiny'!O122</f>
        <v>0</v>
      </c>
      <c r="P122" s="90">
        <f>'MA Hodiny'!P122</f>
        <v>0</v>
      </c>
      <c r="Q122" s="90">
        <f>'MA Hodiny'!Q122</f>
        <v>0</v>
      </c>
      <c r="R122" s="90">
        <f>'MA Hodiny'!R122</f>
        <v>0</v>
      </c>
      <c r="S122" s="93">
        <f>'MA Hodiny'!S122</f>
        <v>0</v>
      </c>
      <c r="T122" s="92">
        <f t="shared" si="39"/>
        <v>0</v>
      </c>
      <c r="U122" s="105">
        <f t="shared" si="40"/>
        <v>0</v>
      </c>
    </row>
    <row r="123" spans="1:21" s="1" customFormat="1" ht="16.5" thickBot="1" x14ac:dyDescent="0.3">
      <c r="A123" s="8">
        <v>23</v>
      </c>
      <c r="B123" s="9" t="s">
        <v>201</v>
      </c>
      <c r="C123" s="9"/>
      <c r="D123" s="61" t="s">
        <v>207</v>
      </c>
      <c r="E123" s="96">
        <f t="shared" ref="E123:S123" si="41">SUM(E98:E122)</f>
        <v>0</v>
      </c>
      <c r="F123" s="96">
        <f t="shared" si="41"/>
        <v>0</v>
      </c>
      <c r="G123" s="96">
        <f t="shared" si="41"/>
        <v>0</v>
      </c>
      <c r="H123" s="96">
        <f t="shared" si="41"/>
        <v>0</v>
      </c>
      <c r="I123" s="96">
        <f t="shared" si="41"/>
        <v>0</v>
      </c>
      <c r="J123" s="96">
        <f t="shared" si="41"/>
        <v>0</v>
      </c>
      <c r="K123" s="96">
        <f t="shared" si="41"/>
        <v>0</v>
      </c>
      <c r="L123" s="96">
        <f t="shared" si="41"/>
        <v>0</v>
      </c>
      <c r="M123" s="96">
        <f t="shared" si="41"/>
        <v>0</v>
      </c>
      <c r="N123" s="96">
        <f t="shared" si="41"/>
        <v>0</v>
      </c>
      <c r="O123" s="96">
        <f t="shared" si="41"/>
        <v>0</v>
      </c>
      <c r="P123" s="96">
        <f t="shared" si="41"/>
        <v>0</v>
      </c>
      <c r="Q123" s="96">
        <f t="shared" si="41"/>
        <v>0</v>
      </c>
      <c r="R123" s="96">
        <f t="shared" si="41"/>
        <v>0</v>
      </c>
      <c r="S123" s="96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203</v>
      </c>
      <c r="C125" s="9"/>
      <c r="D125" s="61" t="s">
        <v>208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  <row r="126" spans="1:21" hidden="1" x14ac:dyDescent="0.25"/>
  </sheetData>
  <sheetProtection algorithmName="SHA-512" hashValue="aEYj52EIdaeklK2oGdEU976LbMsI06N1OnGlMo8JrTF4R3zfSWzPDuKrs98ze+ZelS8vJ3UsG6ch/lQgzluLCQ==" saltValue="uavUc2lUzFYP5lg2A/4RT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/>
  </sheetPr>
  <dimension ref="A1:U125"/>
  <sheetViews>
    <sheetView showGridLines="0" topLeftCell="A35" zoomScaleNormal="100" workbookViewId="0">
      <pane xSplit="4" topLeftCell="E1" activePane="topRight" state="frozen"/>
      <selection activeCell="E1" sqref="E1:F1048576"/>
      <selection pane="topRight" activeCell="E41" sqref="E41"/>
    </sheetView>
  </sheetViews>
  <sheetFormatPr defaultColWidth="0" defaultRowHeight="15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200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201</v>
      </c>
      <c r="C28" s="9"/>
      <c r="D28" s="61" t="s">
        <v>202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Objednávka_GLOB!C$19</f>
        <v>0</v>
      </c>
      <c r="F29" s="86">
        <f>Objednávka_GLOB!D$19</f>
        <v>0</v>
      </c>
      <c r="G29" s="86">
        <f>Objednávka_GLOB!E$19</f>
        <v>0</v>
      </c>
      <c r="H29" s="86">
        <f>Objednávka_GLOB!F$19</f>
        <v>0</v>
      </c>
      <c r="I29" s="86">
        <f>Objednávka_GLOB!G$19</f>
        <v>0</v>
      </c>
      <c r="J29" s="86">
        <f>Objednávka_GLOB!H$19</f>
        <v>0</v>
      </c>
      <c r="K29" s="86">
        <f>Objednávka_GLOB!I$19</f>
        <v>0</v>
      </c>
      <c r="L29" s="86">
        <f>Objednávka_GLOB!J$19</f>
        <v>0</v>
      </c>
      <c r="M29" s="86">
        <f>Objednávka_GLOB!K$19</f>
        <v>0</v>
      </c>
      <c r="N29" s="86">
        <f>Objednávka_GLOB!L$19</f>
        <v>0</v>
      </c>
      <c r="O29" s="86">
        <f>Objednávka_GLOB!M$19</f>
        <v>0</v>
      </c>
      <c r="P29" s="86">
        <f>Objednávka_GLOB!N$19</f>
        <v>0</v>
      </c>
      <c r="Q29" s="86">
        <f>Objednávka_GLOB!O$19</f>
        <v>0</v>
      </c>
      <c r="R29" s="86">
        <f>Objednávka_GLOB!P$19</f>
        <v>0</v>
      </c>
      <c r="S29" s="86">
        <f>Objednávka_GLOB!Q$19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203</v>
      </c>
      <c r="C30" s="9"/>
      <c r="D30" s="61" t="s">
        <v>204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2" spans="1:21" ht="15.75" thickBot="1" x14ac:dyDescent="0.3"/>
    <row r="33" spans="1:21" ht="15.75" hidden="1" thickBot="1" x14ac:dyDescent="0.3"/>
    <row r="34" spans="1:21" x14ac:dyDescent="0.25">
      <c r="A34" s="32" t="s">
        <v>200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'MA Vozidlo'!E36*Objednávka_GLOB!C$67</f>
        <v>0</v>
      </c>
      <c r="F36" s="83">
        <f>'MA Vozidlo'!F36*Objednávka_GLOB!D$67</f>
        <v>0</v>
      </c>
      <c r="G36" s="83">
        <f>'MA Vozidlo'!G36*Objednávka_GLOB!E$67</f>
        <v>0</v>
      </c>
      <c r="H36" s="83">
        <f>'MA Vozidlo'!H36*Objednávka_GLOB!F$67</f>
        <v>0</v>
      </c>
      <c r="I36" s="83">
        <f>'MA Vozidlo'!I36*Objednávka_GLOB!G$67</f>
        <v>0</v>
      </c>
      <c r="J36" s="83">
        <f>'MA Vozidlo'!J36*Objednávka_GLOB!H$67</f>
        <v>0</v>
      </c>
      <c r="K36" s="83">
        <f>'MA Vozidlo'!K36*Objednávka_GLOB!I$67</f>
        <v>0</v>
      </c>
      <c r="L36" s="83">
        <f>'MA Vozidlo'!L36*Objednávka_GLOB!J$67</f>
        <v>0</v>
      </c>
      <c r="M36" s="83">
        <f>'MA Vozidlo'!M36*Objednávka_GLOB!K$67</f>
        <v>0</v>
      </c>
      <c r="N36" s="83">
        <f>'MA Vozidlo'!N36*Objednávka_GLOB!L$67</f>
        <v>0</v>
      </c>
      <c r="O36" s="83">
        <f>'MA Vozidlo'!O36*Objednávka_GLOB!M$67</f>
        <v>0</v>
      </c>
      <c r="P36" s="83">
        <f>'MA Vozidlo'!P36*Objednávka_GLOB!N$67</f>
        <v>0</v>
      </c>
      <c r="Q36" s="83">
        <f>'MA Vozidlo'!Q36*Objednávka_GLOB!O$67</f>
        <v>0</v>
      </c>
      <c r="R36" s="83">
        <f>'MA Vozidlo'!R36*Objednávka_GLOB!P$67</f>
        <v>0</v>
      </c>
      <c r="S36" s="83">
        <f>'MA Vozidlo'!S36*Objednávka_GLOB!Q$67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'MA Vozidlo'!E37*Objednávka_GLOB!C$67</f>
        <v>0</v>
      </c>
      <c r="F37" s="90">
        <f>'MA Vozidlo'!F37*Objednávka_GLOB!D$67</f>
        <v>0</v>
      </c>
      <c r="G37" s="90">
        <f>'MA Vozidlo'!G37*Objednávka_GLOB!E$67</f>
        <v>0</v>
      </c>
      <c r="H37" s="90">
        <f>'MA Vozidlo'!H37*Objednávka_GLOB!F$67</f>
        <v>0</v>
      </c>
      <c r="I37" s="90">
        <f>'MA Vozidlo'!I37*Objednávka_GLOB!G$67</f>
        <v>0</v>
      </c>
      <c r="J37" s="90">
        <f>'MA Vozidlo'!J37*Objednávka_GLOB!H$67</f>
        <v>0</v>
      </c>
      <c r="K37" s="90">
        <f>'MA Vozidlo'!K37*Objednávka_GLOB!I$67</f>
        <v>0</v>
      </c>
      <c r="L37" s="90">
        <f>'MA Vozidlo'!L37*Objednávka_GLOB!J$67</f>
        <v>0</v>
      </c>
      <c r="M37" s="90">
        <f>'MA Vozidlo'!M37*Objednávka_GLOB!K$67</f>
        <v>0</v>
      </c>
      <c r="N37" s="90">
        <f>'MA Vozidlo'!N37*Objednávka_GLOB!L$67</f>
        <v>0</v>
      </c>
      <c r="O37" s="90">
        <f>'MA Vozidlo'!O37*Objednávka_GLOB!M$67</f>
        <v>0</v>
      </c>
      <c r="P37" s="90">
        <f>'MA Vozidlo'!P37*Objednávka_GLOB!N$67</f>
        <v>0</v>
      </c>
      <c r="Q37" s="90">
        <f>'MA Vozidlo'!Q37*Objednávka_GLOB!O$67</f>
        <v>0</v>
      </c>
      <c r="R37" s="90">
        <f>'MA Vozidlo'!R37*Objednávka_GLOB!P$67</f>
        <v>0</v>
      </c>
      <c r="S37" s="90">
        <f>'MA Vozidlo'!S37*Objednávka_GLOB!Q$67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'MA Vozidlo'!E38*Objednávka_GLOB!C$67</f>
        <v>0</v>
      </c>
      <c r="F38" s="90">
        <f>'MA Vozidlo'!F38*Objednávka_GLOB!D$67</f>
        <v>0</v>
      </c>
      <c r="G38" s="90">
        <f>'MA Vozidlo'!G38*Objednávka_GLOB!E$67</f>
        <v>0</v>
      </c>
      <c r="H38" s="90">
        <f>'MA Vozidlo'!H38*Objednávka_GLOB!F$67</f>
        <v>0</v>
      </c>
      <c r="I38" s="90">
        <f>'MA Vozidlo'!I38*Objednávka_GLOB!G$67</f>
        <v>0</v>
      </c>
      <c r="J38" s="90">
        <f>'MA Vozidlo'!J38*Objednávka_GLOB!H$67</f>
        <v>0</v>
      </c>
      <c r="K38" s="90">
        <f>'MA Vozidlo'!K38*Objednávka_GLOB!I$67</f>
        <v>0</v>
      </c>
      <c r="L38" s="90">
        <f>'MA Vozidlo'!L38*Objednávka_GLOB!J$67</f>
        <v>0</v>
      </c>
      <c r="M38" s="90">
        <f>'MA Vozidlo'!M38*Objednávka_GLOB!K$67</f>
        <v>0</v>
      </c>
      <c r="N38" s="90">
        <f>'MA Vozidlo'!N38*Objednávka_GLOB!L$67</f>
        <v>0</v>
      </c>
      <c r="O38" s="90">
        <f>'MA Vozidlo'!O38*Objednávka_GLOB!M$67</f>
        <v>0</v>
      </c>
      <c r="P38" s="90">
        <f>'MA Vozidlo'!P38*Objednávka_GLOB!N$67</f>
        <v>0</v>
      </c>
      <c r="Q38" s="90">
        <f>'MA Vozidlo'!Q38*Objednávka_GLOB!O$67</f>
        <v>0</v>
      </c>
      <c r="R38" s="90">
        <f>'MA Vozidlo'!R38*Objednávka_GLOB!P$67</f>
        <v>0</v>
      </c>
      <c r="S38" s="90">
        <f>'MA Vozidlo'!S38*Objednávka_GLOB!Q$67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'MA Vozidlo'!E39*Objednávka_GLOB!C$67</f>
        <v>0</v>
      </c>
      <c r="F39" s="90">
        <f>'MA Vozidlo'!F39*Objednávka_GLOB!D$67</f>
        <v>0</v>
      </c>
      <c r="G39" s="90">
        <f>'MA Vozidlo'!G39*Objednávka_GLOB!E$67</f>
        <v>0</v>
      </c>
      <c r="H39" s="90">
        <f>'MA Vozidlo'!H39*Objednávka_GLOB!F$67</f>
        <v>0</v>
      </c>
      <c r="I39" s="90">
        <f>'MA Vozidlo'!I39*Objednávka_GLOB!G$67</f>
        <v>0</v>
      </c>
      <c r="J39" s="90">
        <f>'MA Vozidlo'!J39*Objednávka_GLOB!H$67</f>
        <v>0</v>
      </c>
      <c r="K39" s="90">
        <f>'MA Vozidlo'!K39*Objednávka_GLOB!I$67</f>
        <v>0</v>
      </c>
      <c r="L39" s="90">
        <f>'MA Vozidlo'!L39*Objednávka_GLOB!J$67</f>
        <v>0</v>
      </c>
      <c r="M39" s="90">
        <f>'MA Vozidlo'!M39*Objednávka_GLOB!K$67</f>
        <v>0</v>
      </c>
      <c r="N39" s="90">
        <f>'MA Vozidlo'!N39*Objednávka_GLOB!L$67</f>
        <v>0</v>
      </c>
      <c r="O39" s="90">
        <f>'MA Vozidlo'!O39*Objednávka_GLOB!M$67</f>
        <v>0</v>
      </c>
      <c r="P39" s="90">
        <f>'MA Vozidlo'!P39*Objednávka_GLOB!N$67</f>
        <v>0</v>
      </c>
      <c r="Q39" s="90">
        <f>'MA Vozidlo'!Q39*Objednávka_GLOB!O$67</f>
        <v>0</v>
      </c>
      <c r="R39" s="90">
        <f>'MA Vozidlo'!R39*Objednávka_GLOB!P$67</f>
        <v>0</v>
      </c>
      <c r="S39" s="90">
        <f>'MA Vozidlo'!S39*Objednávka_GLOB!Q$67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'MA Vozidlo'!E40*Objednávka_GLOB!C$67</f>
        <v>0</v>
      </c>
      <c r="F40" s="90">
        <f>'MA Vozidlo'!F40*Objednávka_GLOB!D$67</f>
        <v>0</v>
      </c>
      <c r="G40" s="90">
        <f>'MA Vozidlo'!G40*Objednávka_GLOB!E$67</f>
        <v>0</v>
      </c>
      <c r="H40" s="90">
        <f>'MA Vozidlo'!H40*Objednávka_GLOB!F$67</f>
        <v>0</v>
      </c>
      <c r="I40" s="90">
        <f>'MA Vozidlo'!I40*Objednávka_GLOB!G$67</f>
        <v>0</v>
      </c>
      <c r="J40" s="90">
        <f>'MA Vozidlo'!J40*Objednávka_GLOB!H$67</f>
        <v>0</v>
      </c>
      <c r="K40" s="90">
        <f>'MA Vozidlo'!K40*Objednávka_GLOB!I$67</f>
        <v>0</v>
      </c>
      <c r="L40" s="90">
        <f>'MA Vozidlo'!L40*Objednávka_GLOB!J$67</f>
        <v>0</v>
      </c>
      <c r="M40" s="90">
        <f>'MA Vozidlo'!M40*Objednávka_GLOB!K$67</f>
        <v>0</v>
      </c>
      <c r="N40" s="90">
        <f>'MA Vozidlo'!N40*Objednávka_GLOB!L$67</f>
        <v>0</v>
      </c>
      <c r="O40" s="90">
        <f>'MA Vozidlo'!O40*Objednávka_GLOB!M$67</f>
        <v>0</v>
      </c>
      <c r="P40" s="90">
        <f>'MA Vozidlo'!P40*Objednávka_GLOB!N$67</f>
        <v>0</v>
      </c>
      <c r="Q40" s="90">
        <f>'MA Vozidlo'!Q40*Objednávka_GLOB!O$67</f>
        <v>0</v>
      </c>
      <c r="R40" s="90">
        <f>'MA Vozidlo'!R40*Objednávka_GLOB!P$67</f>
        <v>0</v>
      </c>
      <c r="S40" s="90">
        <f>'MA Vozidlo'!S40*Objednávka_GLOB!Q$67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106">
        <f>'MA Vozidlo'!E41</f>
        <v>0</v>
      </c>
      <c r="F41" s="106">
        <f>'MA Vozidlo'!F41</f>
        <v>0</v>
      </c>
      <c r="G41" s="106">
        <f>'MA Vozidlo'!G41</f>
        <v>0</v>
      </c>
      <c r="H41" s="106">
        <f>'MA Vozidlo'!H41</f>
        <v>0</v>
      </c>
      <c r="I41" s="106">
        <f>'MA Vozidlo'!I41</f>
        <v>0</v>
      </c>
      <c r="J41" s="106">
        <f>'MA Vozidlo'!J41</f>
        <v>0</v>
      </c>
      <c r="K41" s="106">
        <f>'MA Vozidlo'!K41</f>
        <v>0</v>
      </c>
      <c r="L41" s="106">
        <f>'MA Vozidlo'!L41</f>
        <v>0</v>
      </c>
      <c r="M41" s="106">
        <f>'MA Vozidlo'!M41</f>
        <v>0</v>
      </c>
      <c r="N41" s="106">
        <f>'MA Vozidlo'!N41</f>
        <v>0</v>
      </c>
      <c r="O41" s="106">
        <f>'MA Vozidlo'!O41</f>
        <v>0</v>
      </c>
      <c r="P41" s="106">
        <f>'MA Vozidlo'!P41</f>
        <v>0</v>
      </c>
      <c r="Q41" s="106">
        <f>'MA Vozidlo'!Q41</f>
        <v>0</v>
      </c>
      <c r="R41" s="106">
        <f>'MA Vozidlo'!R41</f>
        <v>0</v>
      </c>
      <c r="S41" s="106">
        <f>'MA Vozidlo'!S41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'MA Vozidlo'!E42*Objednávka_GLOB!C$67</f>
        <v>0</v>
      </c>
      <c r="F42" s="90">
        <f>'MA Vozidlo'!F42*Objednávka_GLOB!D$67</f>
        <v>0</v>
      </c>
      <c r="G42" s="90">
        <f>'MA Vozidlo'!G42*Objednávka_GLOB!E$67</f>
        <v>0</v>
      </c>
      <c r="H42" s="90">
        <f>'MA Vozidlo'!H42*Objednávka_GLOB!F$67</f>
        <v>0</v>
      </c>
      <c r="I42" s="90">
        <f>'MA Vozidlo'!I42*Objednávka_GLOB!G$67</f>
        <v>0</v>
      </c>
      <c r="J42" s="90">
        <f>'MA Vozidlo'!J42*Objednávka_GLOB!H$67</f>
        <v>0</v>
      </c>
      <c r="K42" s="90">
        <f>'MA Vozidlo'!K42*Objednávka_GLOB!I$67</f>
        <v>0</v>
      </c>
      <c r="L42" s="90">
        <f>'MA Vozidlo'!L42*Objednávka_GLOB!J$67</f>
        <v>0</v>
      </c>
      <c r="M42" s="90">
        <f>'MA Vozidlo'!M42*Objednávka_GLOB!K$67</f>
        <v>0</v>
      </c>
      <c r="N42" s="90">
        <f>'MA Vozidlo'!N42*Objednávka_GLOB!L$67</f>
        <v>0</v>
      </c>
      <c r="O42" s="90">
        <f>'MA Vozidlo'!O42*Objednávka_GLOB!M$67</f>
        <v>0</v>
      </c>
      <c r="P42" s="90">
        <f>'MA Vozidlo'!P42*Objednávka_GLOB!N$67</f>
        <v>0</v>
      </c>
      <c r="Q42" s="90">
        <f>'MA Vozidlo'!Q42*Objednávka_GLOB!O$67</f>
        <v>0</v>
      </c>
      <c r="R42" s="90">
        <f>'MA Vozidlo'!R42*Objednávka_GLOB!P$67</f>
        <v>0</v>
      </c>
      <c r="S42" s="90">
        <f>'MA Vozidlo'!S42*Objednávka_GLOB!Q$67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106">
        <f>'MA Vozidlo'!E43</f>
        <v>0</v>
      </c>
      <c r="F43" s="106">
        <f>'MA Vozidlo'!F43</f>
        <v>0</v>
      </c>
      <c r="G43" s="106">
        <f>'MA Vozidlo'!G43</f>
        <v>0</v>
      </c>
      <c r="H43" s="106">
        <f>'MA Vozidlo'!H43</f>
        <v>0</v>
      </c>
      <c r="I43" s="106">
        <f>'MA Vozidlo'!I43</f>
        <v>0</v>
      </c>
      <c r="J43" s="106">
        <f>'MA Vozidlo'!J43</f>
        <v>0</v>
      </c>
      <c r="K43" s="106">
        <f>'MA Vozidlo'!K43</f>
        <v>0</v>
      </c>
      <c r="L43" s="106">
        <f>'MA Vozidlo'!L43</f>
        <v>0</v>
      </c>
      <c r="M43" s="106">
        <f>'MA Vozidlo'!M43</f>
        <v>0</v>
      </c>
      <c r="N43" s="106">
        <f>'MA Vozidlo'!N43</f>
        <v>0</v>
      </c>
      <c r="O43" s="106">
        <f>'MA Vozidlo'!O43</f>
        <v>0</v>
      </c>
      <c r="P43" s="106">
        <f>'MA Vozidlo'!P43</f>
        <v>0</v>
      </c>
      <c r="Q43" s="106">
        <f>'MA Vozidlo'!Q43</f>
        <v>0</v>
      </c>
      <c r="R43" s="106">
        <f>'MA Vozidlo'!R43</f>
        <v>0</v>
      </c>
      <c r="S43" s="106">
        <f>'MA Vozidlo'!S43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'MA Vozidlo'!E44*Objednávka_GLOB!C$67</f>
        <v>0</v>
      </c>
      <c r="F44" s="90">
        <f>'MA Vozidlo'!F44*Objednávka_GLOB!D$67</f>
        <v>0</v>
      </c>
      <c r="G44" s="90">
        <f>'MA Vozidlo'!G44*Objednávka_GLOB!E$67</f>
        <v>0</v>
      </c>
      <c r="H44" s="90">
        <f>'MA Vozidlo'!H44*Objednávka_GLOB!F$67</f>
        <v>0</v>
      </c>
      <c r="I44" s="90">
        <f>'MA Vozidlo'!I44*Objednávka_GLOB!G$67</f>
        <v>0</v>
      </c>
      <c r="J44" s="90">
        <f>'MA Vozidlo'!J44*Objednávka_GLOB!H$67</f>
        <v>0</v>
      </c>
      <c r="K44" s="90">
        <f>'MA Vozidlo'!K44*Objednávka_GLOB!I$67</f>
        <v>0</v>
      </c>
      <c r="L44" s="90">
        <f>'MA Vozidlo'!L44*Objednávka_GLOB!J$67</f>
        <v>0</v>
      </c>
      <c r="M44" s="90">
        <f>'MA Vozidlo'!M44*Objednávka_GLOB!K$67</f>
        <v>0</v>
      </c>
      <c r="N44" s="90">
        <f>'MA Vozidlo'!N44*Objednávka_GLOB!L$67</f>
        <v>0</v>
      </c>
      <c r="O44" s="90">
        <f>'MA Vozidlo'!O44*Objednávka_GLOB!M$67</f>
        <v>0</v>
      </c>
      <c r="P44" s="90">
        <f>'MA Vozidlo'!P44*Objednávka_GLOB!N$67</f>
        <v>0</v>
      </c>
      <c r="Q44" s="90">
        <f>'MA Vozidlo'!Q44*Objednávka_GLOB!O$67</f>
        <v>0</v>
      </c>
      <c r="R44" s="90">
        <f>'MA Vozidlo'!R44*Objednávka_GLOB!P$67</f>
        <v>0</v>
      </c>
      <c r="S44" s="90">
        <f>'MA Vozidlo'!S44*Objednávka_GLOB!Q$67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'MA Vozidlo'!E45*Objednávka_GLOB!C$67</f>
        <v>0</v>
      </c>
      <c r="F45" s="90">
        <f>'MA Vozidlo'!F45*Objednávka_GLOB!D$67</f>
        <v>0</v>
      </c>
      <c r="G45" s="90">
        <f>'MA Vozidlo'!G45*Objednávka_GLOB!E$67</f>
        <v>0</v>
      </c>
      <c r="H45" s="90">
        <f>'MA Vozidlo'!H45*Objednávka_GLOB!F$67</f>
        <v>0</v>
      </c>
      <c r="I45" s="90">
        <f>'MA Vozidlo'!I45*Objednávka_GLOB!G$67</f>
        <v>0</v>
      </c>
      <c r="J45" s="90">
        <f>'MA Vozidlo'!J45*Objednávka_GLOB!H$67</f>
        <v>0</v>
      </c>
      <c r="K45" s="90">
        <f>'MA Vozidlo'!K45*Objednávka_GLOB!I$67</f>
        <v>0</v>
      </c>
      <c r="L45" s="90">
        <f>'MA Vozidlo'!L45*Objednávka_GLOB!J$67</f>
        <v>0</v>
      </c>
      <c r="M45" s="90">
        <f>'MA Vozidlo'!M45*Objednávka_GLOB!K$67</f>
        <v>0</v>
      </c>
      <c r="N45" s="90">
        <f>'MA Vozidlo'!N45*Objednávka_GLOB!L$67</f>
        <v>0</v>
      </c>
      <c r="O45" s="90">
        <f>'MA Vozidlo'!O45*Objednávka_GLOB!M$67</f>
        <v>0</v>
      </c>
      <c r="P45" s="90">
        <f>'MA Vozidlo'!P45*Objednávka_GLOB!N$67</f>
        <v>0</v>
      </c>
      <c r="Q45" s="90">
        <f>'MA Vozidlo'!Q45*Objednávka_GLOB!O$67</f>
        <v>0</v>
      </c>
      <c r="R45" s="90">
        <f>'MA Vozidlo'!R45*Objednávka_GLOB!P$67</f>
        <v>0</v>
      </c>
      <c r="S45" s="90">
        <f>'MA Vozidlo'!S45*Objednávka_GLOB!Q$67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'MA Vozidlo'!E46*Objednávka_GLOB!C$67</f>
        <v>0</v>
      </c>
      <c r="F46" s="90">
        <f>'MA Vozidlo'!F46*Objednávka_GLOB!D$67</f>
        <v>0</v>
      </c>
      <c r="G46" s="90">
        <f>'MA Vozidlo'!G46*Objednávka_GLOB!E$67</f>
        <v>0</v>
      </c>
      <c r="H46" s="90">
        <f>'MA Vozidlo'!H46*Objednávka_GLOB!F$67</f>
        <v>0</v>
      </c>
      <c r="I46" s="90">
        <f>'MA Vozidlo'!I46*Objednávka_GLOB!G$67</f>
        <v>0</v>
      </c>
      <c r="J46" s="90">
        <f>'MA Vozidlo'!J46*Objednávka_GLOB!H$67</f>
        <v>0</v>
      </c>
      <c r="K46" s="90">
        <f>'MA Vozidlo'!K46*Objednávka_GLOB!I$67</f>
        <v>0</v>
      </c>
      <c r="L46" s="90">
        <f>'MA Vozidlo'!L46*Objednávka_GLOB!J$67</f>
        <v>0</v>
      </c>
      <c r="M46" s="90">
        <f>'MA Vozidlo'!M46*Objednávka_GLOB!K$67</f>
        <v>0</v>
      </c>
      <c r="N46" s="90">
        <f>'MA Vozidlo'!N46*Objednávka_GLOB!L$67</f>
        <v>0</v>
      </c>
      <c r="O46" s="90">
        <f>'MA Vozidlo'!O46*Objednávka_GLOB!M$67</f>
        <v>0</v>
      </c>
      <c r="P46" s="90">
        <f>'MA Vozidlo'!P46*Objednávka_GLOB!N$67</f>
        <v>0</v>
      </c>
      <c r="Q46" s="90">
        <f>'MA Vozidlo'!Q46*Objednávka_GLOB!O$67</f>
        <v>0</v>
      </c>
      <c r="R46" s="90">
        <f>'MA Vozidlo'!R46*Objednávka_GLOB!P$67</f>
        <v>0</v>
      </c>
      <c r="S46" s="90">
        <f>'MA Vozidlo'!S46*Objednávka_GLOB!Q$67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'MA Vozidlo'!E47*Objednávka_GLOB!C$67</f>
        <v>0</v>
      </c>
      <c r="F47" s="90">
        <f>'MA Vozidlo'!F47*Objednávka_GLOB!D$67</f>
        <v>0</v>
      </c>
      <c r="G47" s="90">
        <f>'MA Vozidlo'!G47*Objednávka_GLOB!E$67</f>
        <v>0</v>
      </c>
      <c r="H47" s="90">
        <f>'MA Vozidlo'!H47*Objednávka_GLOB!F$67</f>
        <v>0</v>
      </c>
      <c r="I47" s="90">
        <f>'MA Vozidlo'!I47*Objednávka_GLOB!G$67</f>
        <v>0</v>
      </c>
      <c r="J47" s="90">
        <f>'MA Vozidlo'!J47*Objednávka_GLOB!H$67</f>
        <v>0</v>
      </c>
      <c r="K47" s="90">
        <f>'MA Vozidlo'!K47*Objednávka_GLOB!I$67</f>
        <v>0</v>
      </c>
      <c r="L47" s="90">
        <f>'MA Vozidlo'!L47*Objednávka_GLOB!J$67</f>
        <v>0</v>
      </c>
      <c r="M47" s="90">
        <f>'MA Vozidlo'!M47*Objednávka_GLOB!K$67</f>
        <v>0</v>
      </c>
      <c r="N47" s="90">
        <f>'MA Vozidlo'!N47*Objednávka_GLOB!L$67</f>
        <v>0</v>
      </c>
      <c r="O47" s="90">
        <f>'MA Vozidlo'!O47*Objednávka_GLOB!M$67</f>
        <v>0</v>
      </c>
      <c r="P47" s="90">
        <f>'MA Vozidlo'!P47*Objednávka_GLOB!N$67</f>
        <v>0</v>
      </c>
      <c r="Q47" s="90">
        <f>'MA Vozidlo'!Q47*Objednávka_GLOB!O$67</f>
        <v>0</v>
      </c>
      <c r="R47" s="90">
        <f>'MA Vozidlo'!R47*Objednávka_GLOB!P$67</f>
        <v>0</v>
      </c>
      <c r="S47" s="90">
        <f>'MA Vozidlo'!S47*Objednávka_GLOB!Q$67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'MA Vozidlo'!E48*Objednávka_GLOB!C$67</f>
        <v>0</v>
      </c>
      <c r="F48" s="90">
        <f>'MA Vozidlo'!F48*Objednávka_GLOB!D$67</f>
        <v>0</v>
      </c>
      <c r="G48" s="90">
        <f>'MA Vozidlo'!G48*Objednávka_GLOB!E$67</f>
        <v>0</v>
      </c>
      <c r="H48" s="90">
        <f>'MA Vozidlo'!H48*Objednávka_GLOB!F$67</f>
        <v>0</v>
      </c>
      <c r="I48" s="90">
        <f>'MA Vozidlo'!I48*Objednávka_GLOB!G$67</f>
        <v>0</v>
      </c>
      <c r="J48" s="90">
        <f>'MA Vozidlo'!J48*Objednávka_GLOB!H$67</f>
        <v>0</v>
      </c>
      <c r="K48" s="90">
        <f>'MA Vozidlo'!K48*Objednávka_GLOB!I$67</f>
        <v>0</v>
      </c>
      <c r="L48" s="90">
        <f>'MA Vozidlo'!L48*Objednávka_GLOB!J$67</f>
        <v>0</v>
      </c>
      <c r="M48" s="90">
        <f>'MA Vozidlo'!M48*Objednávka_GLOB!K$67</f>
        <v>0</v>
      </c>
      <c r="N48" s="90">
        <f>'MA Vozidlo'!N48*Objednávka_GLOB!L$67</f>
        <v>0</v>
      </c>
      <c r="O48" s="90">
        <f>'MA Vozidlo'!O48*Objednávka_GLOB!M$67</f>
        <v>0</v>
      </c>
      <c r="P48" s="90">
        <f>'MA Vozidlo'!P48*Objednávka_GLOB!N$67</f>
        <v>0</v>
      </c>
      <c r="Q48" s="90">
        <f>'MA Vozidlo'!Q48*Objednávka_GLOB!O$67</f>
        <v>0</v>
      </c>
      <c r="R48" s="90">
        <f>'MA Vozidlo'!R48*Objednávka_GLOB!P$67</f>
        <v>0</v>
      </c>
      <c r="S48" s="90">
        <f>'MA Vozidlo'!S48*Objednávka_GLOB!Q$67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'MA Vozidlo'!E49*Objednávka_GLOB!C$67</f>
        <v>0</v>
      </c>
      <c r="F49" s="90">
        <f>'MA Vozidlo'!F49*Objednávka_GLOB!D$67</f>
        <v>0</v>
      </c>
      <c r="G49" s="90">
        <f>'MA Vozidlo'!G49*Objednávka_GLOB!E$67</f>
        <v>0</v>
      </c>
      <c r="H49" s="90">
        <f>'MA Vozidlo'!H49*Objednávka_GLOB!F$67</f>
        <v>0</v>
      </c>
      <c r="I49" s="90">
        <f>'MA Vozidlo'!I49*Objednávka_GLOB!G$67</f>
        <v>0</v>
      </c>
      <c r="J49" s="90">
        <f>'MA Vozidlo'!J49*Objednávka_GLOB!H$67</f>
        <v>0</v>
      </c>
      <c r="K49" s="90">
        <f>'MA Vozidlo'!K49*Objednávka_GLOB!I$67</f>
        <v>0</v>
      </c>
      <c r="L49" s="90">
        <f>'MA Vozidlo'!L49*Objednávka_GLOB!J$67</f>
        <v>0</v>
      </c>
      <c r="M49" s="90">
        <f>'MA Vozidlo'!M49*Objednávka_GLOB!K$67</f>
        <v>0</v>
      </c>
      <c r="N49" s="90">
        <f>'MA Vozidlo'!N49*Objednávka_GLOB!L$67</f>
        <v>0</v>
      </c>
      <c r="O49" s="90">
        <f>'MA Vozidlo'!O49*Objednávka_GLOB!M$67</f>
        <v>0</v>
      </c>
      <c r="P49" s="90">
        <f>'MA Vozidlo'!P49*Objednávka_GLOB!N$67</f>
        <v>0</v>
      </c>
      <c r="Q49" s="90">
        <f>'MA Vozidlo'!Q49*Objednávka_GLOB!O$67</f>
        <v>0</v>
      </c>
      <c r="R49" s="90">
        <f>'MA Vozidlo'!R49*Objednávka_GLOB!P$67</f>
        <v>0</v>
      </c>
      <c r="S49" s="90">
        <f>'MA Vozidlo'!S49*Objednávka_GLOB!Q$67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'MA Vozidlo'!E50*Objednávka_GLOB!C$67</f>
        <v>0</v>
      </c>
      <c r="F50" s="90">
        <f>'MA Vozidlo'!F50*Objednávka_GLOB!D$67</f>
        <v>0</v>
      </c>
      <c r="G50" s="90">
        <f>'MA Vozidlo'!G50*Objednávka_GLOB!E$67</f>
        <v>0</v>
      </c>
      <c r="H50" s="90">
        <f>'MA Vozidlo'!H50*Objednávka_GLOB!F$67</f>
        <v>0</v>
      </c>
      <c r="I50" s="90">
        <f>'MA Vozidlo'!I50*Objednávka_GLOB!G$67</f>
        <v>0</v>
      </c>
      <c r="J50" s="90">
        <f>'MA Vozidlo'!J50*Objednávka_GLOB!H$67</f>
        <v>0</v>
      </c>
      <c r="K50" s="90">
        <f>'MA Vozidlo'!K50*Objednávka_GLOB!I$67</f>
        <v>0</v>
      </c>
      <c r="L50" s="90">
        <f>'MA Vozidlo'!L50*Objednávka_GLOB!J$67</f>
        <v>0</v>
      </c>
      <c r="M50" s="90">
        <f>'MA Vozidlo'!M50*Objednávka_GLOB!K$67</f>
        <v>0</v>
      </c>
      <c r="N50" s="90">
        <f>'MA Vozidlo'!N50*Objednávka_GLOB!L$67</f>
        <v>0</v>
      </c>
      <c r="O50" s="90">
        <f>'MA Vozidlo'!O50*Objednávka_GLOB!M$67</f>
        <v>0</v>
      </c>
      <c r="P50" s="90">
        <f>'MA Vozidlo'!P50*Objednávka_GLOB!N$67</f>
        <v>0</v>
      </c>
      <c r="Q50" s="90">
        <f>'MA Vozidlo'!Q50*Objednávka_GLOB!O$67</f>
        <v>0</v>
      </c>
      <c r="R50" s="90">
        <f>'MA Vozidlo'!R50*Objednávka_GLOB!P$67</f>
        <v>0</v>
      </c>
      <c r="S50" s="90">
        <f>'MA Vozidlo'!S50*Objednávka_GLOB!Q$67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'MA Vozidlo'!E51*Objednávka_GLOB!C$67</f>
        <v>0</v>
      </c>
      <c r="F51" s="90">
        <f>'MA Vozidlo'!F51*Objednávka_GLOB!D$67</f>
        <v>0</v>
      </c>
      <c r="G51" s="90">
        <f>'MA Vozidlo'!G51*Objednávka_GLOB!E$67</f>
        <v>0</v>
      </c>
      <c r="H51" s="90">
        <f>'MA Vozidlo'!H51*Objednávka_GLOB!F$67</f>
        <v>0</v>
      </c>
      <c r="I51" s="90">
        <f>'MA Vozidlo'!I51*Objednávka_GLOB!G$67</f>
        <v>0</v>
      </c>
      <c r="J51" s="90">
        <f>'MA Vozidlo'!J51*Objednávka_GLOB!H$67</f>
        <v>0</v>
      </c>
      <c r="K51" s="90">
        <f>'MA Vozidlo'!K51*Objednávka_GLOB!I$67</f>
        <v>0</v>
      </c>
      <c r="L51" s="90">
        <f>'MA Vozidlo'!L51*Objednávka_GLOB!J$67</f>
        <v>0</v>
      </c>
      <c r="M51" s="90">
        <f>'MA Vozidlo'!M51*Objednávka_GLOB!K$67</f>
        <v>0</v>
      </c>
      <c r="N51" s="90">
        <f>'MA Vozidlo'!N51*Objednávka_GLOB!L$67</f>
        <v>0</v>
      </c>
      <c r="O51" s="90">
        <f>'MA Vozidlo'!O51*Objednávka_GLOB!M$67</f>
        <v>0</v>
      </c>
      <c r="P51" s="90">
        <f>'MA Vozidlo'!P51*Objednávka_GLOB!N$67</f>
        <v>0</v>
      </c>
      <c r="Q51" s="90">
        <f>'MA Vozidlo'!Q51*Objednávka_GLOB!O$67</f>
        <v>0</v>
      </c>
      <c r="R51" s="90">
        <f>'MA Vozidlo'!R51*Objednávka_GLOB!P$67</f>
        <v>0</v>
      </c>
      <c r="S51" s="90">
        <f>'MA Vozidlo'!S51*Objednávka_GLOB!Q$67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0">
        <f>'MA Vozidlo'!E52*Objednávka_GLOB!C$67</f>
        <v>0</v>
      </c>
      <c r="F52" s="90">
        <f>'MA Vozidlo'!F52*Objednávka_GLOB!D$67</f>
        <v>0</v>
      </c>
      <c r="G52" s="90">
        <f>'MA Vozidlo'!G52*Objednávka_GLOB!E$67</f>
        <v>0</v>
      </c>
      <c r="H52" s="90">
        <f>'MA Vozidlo'!H52*Objednávka_GLOB!F$67</f>
        <v>0</v>
      </c>
      <c r="I52" s="90">
        <f>'MA Vozidlo'!I52*Objednávka_GLOB!G$67</f>
        <v>0</v>
      </c>
      <c r="J52" s="90">
        <f>'MA Vozidlo'!J52*Objednávka_GLOB!H$67</f>
        <v>0</v>
      </c>
      <c r="K52" s="90">
        <f>'MA Vozidlo'!K52*Objednávka_GLOB!I$67</f>
        <v>0</v>
      </c>
      <c r="L52" s="90">
        <f>'MA Vozidlo'!L52*Objednávka_GLOB!J$67</f>
        <v>0</v>
      </c>
      <c r="M52" s="90">
        <f>'MA Vozidlo'!M52*Objednávka_GLOB!K$67</f>
        <v>0</v>
      </c>
      <c r="N52" s="90">
        <f>'MA Vozidlo'!N52*Objednávka_GLOB!L$67</f>
        <v>0</v>
      </c>
      <c r="O52" s="90">
        <f>'MA Vozidlo'!O52*Objednávka_GLOB!M$67</f>
        <v>0</v>
      </c>
      <c r="P52" s="90">
        <f>'MA Vozidlo'!P52*Objednávka_GLOB!N$67</f>
        <v>0</v>
      </c>
      <c r="Q52" s="90">
        <f>'MA Vozidlo'!Q52*Objednávka_GLOB!O$67</f>
        <v>0</v>
      </c>
      <c r="R52" s="90">
        <f>'MA Vozidlo'!R52*Objednávka_GLOB!P$67</f>
        <v>0</v>
      </c>
      <c r="S52" s="90">
        <f>'MA Vozidlo'!S52*Objednávka_GLOB!Q$67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'MA Vozidlo'!E53*Objednávka_GLOB!C$67</f>
        <v>0</v>
      </c>
      <c r="F53" s="90">
        <f>'MA Vozidlo'!F53*Objednávka_GLOB!D$67</f>
        <v>0</v>
      </c>
      <c r="G53" s="90">
        <f>'MA Vozidlo'!G53*Objednávka_GLOB!E$67</f>
        <v>0</v>
      </c>
      <c r="H53" s="90">
        <f>'MA Vozidlo'!H53*Objednávka_GLOB!F$67</f>
        <v>0</v>
      </c>
      <c r="I53" s="90">
        <f>'MA Vozidlo'!I53*Objednávka_GLOB!G$67</f>
        <v>0</v>
      </c>
      <c r="J53" s="90">
        <f>'MA Vozidlo'!J53*Objednávka_GLOB!H$67</f>
        <v>0</v>
      </c>
      <c r="K53" s="90">
        <f>'MA Vozidlo'!K53*Objednávka_GLOB!I$67</f>
        <v>0</v>
      </c>
      <c r="L53" s="90">
        <f>'MA Vozidlo'!L53*Objednávka_GLOB!J$67</f>
        <v>0</v>
      </c>
      <c r="M53" s="90">
        <f>'MA Vozidlo'!M53*Objednávka_GLOB!K$67</f>
        <v>0</v>
      </c>
      <c r="N53" s="90">
        <f>'MA Vozidlo'!N53*Objednávka_GLOB!L$67</f>
        <v>0</v>
      </c>
      <c r="O53" s="90">
        <f>'MA Vozidlo'!O53*Objednávka_GLOB!M$67</f>
        <v>0</v>
      </c>
      <c r="P53" s="90">
        <f>'MA Vozidlo'!P53*Objednávka_GLOB!N$67</f>
        <v>0</v>
      </c>
      <c r="Q53" s="90">
        <f>'MA Vozidlo'!Q53*Objednávka_GLOB!O$67</f>
        <v>0</v>
      </c>
      <c r="R53" s="90">
        <f>'MA Vozidlo'!R53*Objednávka_GLOB!P$67</f>
        <v>0</v>
      </c>
      <c r="S53" s="90">
        <f>'MA Vozidlo'!S53*Objednávka_GLOB!Q$67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'MA Vozidlo'!E54*Objednávka_GLOB!C$67</f>
        <v>0</v>
      </c>
      <c r="F54" s="90">
        <f>'MA Vozidlo'!F54*Objednávka_GLOB!D$67</f>
        <v>0</v>
      </c>
      <c r="G54" s="90">
        <f>'MA Vozidlo'!G54*Objednávka_GLOB!E$67</f>
        <v>0</v>
      </c>
      <c r="H54" s="90">
        <f>'MA Vozidlo'!H54*Objednávka_GLOB!F$67</f>
        <v>0</v>
      </c>
      <c r="I54" s="90">
        <f>'MA Vozidlo'!I54*Objednávka_GLOB!G$67</f>
        <v>0</v>
      </c>
      <c r="J54" s="90">
        <f>'MA Vozidlo'!J54*Objednávka_GLOB!H$67</f>
        <v>0</v>
      </c>
      <c r="K54" s="90">
        <f>'MA Vozidlo'!K54*Objednávka_GLOB!I$67</f>
        <v>0</v>
      </c>
      <c r="L54" s="90">
        <f>'MA Vozidlo'!L54*Objednávka_GLOB!J$67</f>
        <v>0</v>
      </c>
      <c r="M54" s="90">
        <f>'MA Vozidlo'!M54*Objednávka_GLOB!K$67</f>
        <v>0</v>
      </c>
      <c r="N54" s="90">
        <f>'MA Vozidlo'!N54*Objednávka_GLOB!L$67</f>
        <v>0</v>
      </c>
      <c r="O54" s="90">
        <f>'MA Vozidlo'!O54*Objednávka_GLOB!M$67</f>
        <v>0</v>
      </c>
      <c r="P54" s="90">
        <f>'MA Vozidlo'!P54*Objednávka_GLOB!N$67</f>
        <v>0</v>
      </c>
      <c r="Q54" s="90">
        <f>'MA Vozidlo'!Q54*Objednávka_GLOB!O$67</f>
        <v>0</v>
      </c>
      <c r="R54" s="90">
        <f>'MA Vozidlo'!R54*Objednávka_GLOB!P$67</f>
        <v>0</v>
      </c>
      <c r="S54" s="90">
        <f>'MA Vozidlo'!S54*Objednávka_GLOB!Q$67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'MA Vozidlo'!E55*Objednávka_GLOB!C$67</f>
        <v>0</v>
      </c>
      <c r="F55" s="90">
        <f>'MA Vozidlo'!F55*Objednávka_GLOB!D$67</f>
        <v>0</v>
      </c>
      <c r="G55" s="90">
        <f>'MA Vozidlo'!G55*Objednávka_GLOB!E$67</f>
        <v>0</v>
      </c>
      <c r="H55" s="90">
        <f>'MA Vozidlo'!H55*Objednávka_GLOB!F$67</f>
        <v>0</v>
      </c>
      <c r="I55" s="90">
        <f>'MA Vozidlo'!I55*Objednávka_GLOB!G$67</f>
        <v>0</v>
      </c>
      <c r="J55" s="90">
        <f>'MA Vozidlo'!J55*Objednávka_GLOB!H$67</f>
        <v>0</v>
      </c>
      <c r="K55" s="90">
        <f>'MA Vozidlo'!K55*Objednávka_GLOB!I$67</f>
        <v>0</v>
      </c>
      <c r="L55" s="90">
        <f>'MA Vozidlo'!L55*Objednávka_GLOB!J$67</f>
        <v>0</v>
      </c>
      <c r="M55" s="90">
        <f>'MA Vozidlo'!M55*Objednávka_GLOB!K$67</f>
        <v>0</v>
      </c>
      <c r="N55" s="90">
        <f>'MA Vozidlo'!N55*Objednávka_GLOB!L$67</f>
        <v>0</v>
      </c>
      <c r="O55" s="90">
        <f>'MA Vozidlo'!O55*Objednávka_GLOB!M$67</f>
        <v>0</v>
      </c>
      <c r="P55" s="90">
        <f>'MA Vozidlo'!P55*Objednávka_GLOB!N$67</f>
        <v>0</v>
      </c>
      <c r="Q55" s="90">
        <f>'MA Vozidlo'!Q55*Objednávka_GLOB!O$67</f>
        <v>0</v>
      </c>
      <c r="R55" s="90">
        <f>'MA Vozidlo'!R55*Objednávka_GLOB!P$67</f>
        <v>0</v>
      </c>
      <c r="S55" s="90">
        <f>'MA Vozidlo'!S55*Objednávka_GLOB!Q$67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'MA Vozidlo'!E56*Objednávka_GLOB!C$67</f>
        <v>0</v>
      </c>
      <c r="F56" s="90">
        <f>'MA Vozidlo'!F56*Objednávka_GLOB!D$67</f>
        <v>0</v>
      </c>
      <c r="G56" s="90">
        <f>'MA Vozidlo'!G56*Objednávka_GLOB!E$67</f>
        <v>0</v>
      </c>
      <c r="H56" s="90">
        <f>'MA Vozidlo'!H56*Objednávka_GLOB!F$67</f>
        <v>0</v>
      </c>
      <c r="I56" s="90">
        <f>'MA Vozidlo'!I56*Objednávka_GLOB!G$67</f>
        <v>0</v>
      </c>
      <c r="J56" s="90">
        <f>'MA Vozidlo'!J56*Objednávka_GLOB!H$67</f>
        <v>0</v>
      </c>
      <c r="K56" s="90">
        <f>'MA Vozidlo'!K56*Objednávka_GLOB!I$67</f>
        <v>0</v>
      </c>
      <c r="L56" s="90">
        <f>'MA Vozidlo'!L56*Objednávka_GLOB!J$67</f>
        <v>0</v>
      </c>
      <c r="M56" s="90">
        <f>'MA Vozidlo'!M56*Objednávka_GLOB!K$67</f>
        <v>0</v>
      </c>
      <c r="N56" s="90">
        <f>'MA Vozidlo'!N56*Objednávka_GLOB!L$67</f>
        <v>0</v>
      </c>
      <c r="O56" s="90">
        <f>'MA Vozidlo'!O56*Objednávka_GLOB!M$67</f>
        <v>0</v>
      </c>
      <c r="P56" s="90">
        <f>'MA Vozidlo'!P56*Objednávka_GLOB!N$67</f>
        <v>0</v>
      </c>
      <c r="Q56" s="90">
        <f>'MA Vozidlo'!Q56*Objednávka_GLOB!O$67</f>
        <v>0</v>
      </c>
      <c r="R56" s="90">
        <f>'MA Vozidlo'!R56*Objednávka_GLOB!P$67</f>
        <v>0</v>
      </c>
      <c r="S56" s="90">
        <f>'MA Vozidlo'!S56*Objednávka_GLOB!Q$67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'MA Vozidlo'!E57*Objednávka_GLOB!C$67</f>
        <v>0</v>
      </c>
      <c r="F57" s="90">
        <f>'MA Vozidlo'!F57*Objednávka_GLOB!D$67</f>
        <v>0</v>
      </c>
      <c r="G57" s="90">
        <f>'MA Vozidlo'!G57*Objednávka_GLOB!E$67</f>
        <v>0</v>
      </c>
      <c r="H57" s="90">
        <f>'MA Vozidlo'!H57*Objednávka_GLOB!F$67</f>
        <v>0</v>
      </c>
      <c r="I57" s="90">
        <f>'MA Vozidlo'!I57*Objednávka_GLOB!G$67</f>
        <v>0</v>
      </c>
      <c r="J57" s="90">
        <f>'MA Vozidlo'!J57*Objednávka_GLOB!H$67</f>
        <v>0</v>
      </c>
      <c r="K57" s="90">
        <f>'MA Vozidlo'!K57*Objednávka_GLOB!I$67</f>
        <v>0</v>
      </c>
      <c r="L57" s="90">
        <f>'MA Vozidlo'!L57*Objednávka_GLOB!J$67</f>
        <v>0</v>
      </c>
      <c r="M57" s="90">
        <f>'MA Vozidlo'!M57*Objednávka_GLOB!K$67</f>
        <v>0</v>
      </c>
      <c r="N57" s="90">
        <f>'MA Vozidlo'!N57*Objednávka_GLOB!L$67</f>
        <v>0</v>
      </c>
      <c r="O57" s="90">
        <f>'MA Vozidlo'!O57*Objednávka_GLOB!M$67</f>
        <v>0</v>
      </c>
      <c r="P57" s="90">
        <f>'MA Vozidlo'!P57*Objednávka_GLOB!N$67</f>
        <v>0</v>
      </c>
      <c r="Q57" s="90">
        <f>'MA Vozidlo'!Q57*Objednávka_GLOB!O$67</f>
        <v>0</v>
      </c>
      <c r="R57" s="90">
        <f>'MA Vozidlo'!R57*Objednávka_GLOB!P$67</f>
        <v>0</v>
      </c>
      <c r="S57" s="90">
        <f>'MA Vozidlo'!S57*Objednávka_GLOB!Q$67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'MA Vozidlo'!E58*Objednávka_GLOB!C$67</f>
        <v>0</v>
      </c>
      <c r="F58" s="90">
        <f>'MA Vozidlo'!F58*Objednávka_GLOB!D$67</f>
        <v>0</v>
      </c>
      <c r="G58" s="90">
        <f>'MA Vozidlo'!G58*Objednávka_GLOB!E$67</f>
        <v>0</v>
      </c>
      <c r="H58" s="90">
        <f>'MA Vozidlo'!H58*Objednávka_GLOB!F$67</f>
        <v>0</v>
      </c>
      <c r="I58" s="90">
        <f>'MA Vozidlo'!I58*Objednávka_GLOB!G$67</f>
        <v>0</v>
      </c>
      <c r="J58" s="90">
        <f>'MA Vozidlo'!J58*Objednávka_GLOB!H$67</f>
        <v>0</v>
      </c>
      <c r="K58" s="90">
        <f>'MA Vozidlo'!K58*Objednávka_GLOB!I$67</f>
        <v>0</v>
      </c>
      <c r="L58" s="90">
        <f>'MA Vozidlo'!L58*Objednávka_GLOB!J$67</f>
        <v>0</v>
      </c>
      <c r="M58" s="90">
        <f>'MA Vozidlo'!M58*Objednávka_GLOB!K$67</f>
        <v>0</v>
      </c>
      <c r="N58" s="90">
        <f>'MA Vozidlo'!N58*Objednávka_GLOB!L$67</f>
        <v>0</v>
      </c>
      <c r="O58" s="90">
        <f>'MA Vozidlo'!O58*Objednávka_GLOB!M$67</f>
        <v>0</v>
      </c>
      <c r="P58" s="90">
        <f>'MA Vozidlo'!P58*Objednávka_GLOB!N$67</f>
        <v>0</v>
      </c>
      <c r="Q58" s="90">
        <f>'MA Vozidlo'!Q58*Objednávka_GLOB!O$67</f>
        <v>0</v>
      </c>
      <c r="R58" s="90">
        <f>'MA Vozidlo'!R58*Objednávka_GLOB!P$67</f>
        <v>0</v>
      </c>
      <c r="S58" s="90">
        <f>'MA Vozidlo'!S58*Objednávka_GLOB!Q$67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'MA Vozidlo'!E59*Objednávka_GLOB!C$67</f>
        <v>0</v>
      </c>
      <c r="F59" s="90">
        <f>'MA Vozidlo'!F59*Objednávka_GLOB!D$67</f>
        <v>0</v>
      </c>
      <c r="G59" s="90">
        <f>'MA Vozidlo'!G59*Objednávka_GLOB!E$67</f>
        <v>0</v>
      </c>
      <c r="H59" s="90">
        <f>'MA Vozidlo'!H59*Objednávka_GLOB!F$67</f>
        <v>0</v>
      </c>
      <c r="I59" s="90">
        <f>'MA Vozidlo'!I59*Objednávka_GLOB!G$67</f>
        <v>0</v>
      </c>
      <c r="J59" s="90">
        <f>'MA Vozidlo'!J59*Objednávka_GLOB!H$67</f>
        <v>0</v>
      </c>
      <c r="K59" s="90">
        <f>'MA Vozidlo'!K59*Objednávka_GLOB!I$67</f>
        <v>0</v>
      </c>
      <c r="L59" s="90">
        <f>'MA Vozidlo'!L59*Objednávka_GLOB!J$67</f>
        <v>0</v>
      </c>
      <c r="M59" s="90">
        <f>'MA Vozidlo'!M59*Objednávka_GLOB!K$67</f>
        <v>0</v>
      </c>
      <c r="N59" s="90">
        <f>'MA Vozidlo'!N59*Objednávka_GLOB!L$67</f>
        <v>0</v>
      </c>
      <c r="O59" s="90">
        <f>'MA Vozidlo'!O59*Objednávka_GLOB!M$67</f>
        <v>0</v>
      </c>
      <c r="P59" s="90">
        <f>'MA Vozidlo'!P59*Objednávka_GLOB!N$67</f>
        <v>0</v>
      </c>
      <c r="Q59" s="90">
        <f>'MA Vozidlo'!Q59*Objednávka_GLOB!O$67</f>
        <v>0</v>
      </c>
      <c r="R59" s="90">
        <f>'MA Vozidlo'!R59*Objednávka_GLOB!P$67</f>
        <v>0</v>
      </c>
      <c r="S59" s="90">
        <f>'MA Vozidlo'!S59*Objednávka_GLOB!Q$67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'MA Vozidlo'!E60*Objednávka_GLOB!C$67</f>
        <v>0</v>
      </c>
      <c r="F60" s="90">
        <f>'MA Vozidlo'!F60*Objednávka_GLOB!D$67</f>
        <v>0</v>
      </c>
      <c r="G60" s="90">
        <f>'MA Vozidlo'!G60*Objednávka_GLOB!E$67</f>
        <v>0</v>
      </c>
      <c r="H60" s="90">
        <f>'MA Vozidlo'!H60*Objednávka_GLOB!F$67</f>
        <v>0</v>
      </c>
      <c r="I60" s="90">
        <f>'MA Vozidlo'!I60*Objednávka_GLOB!G$67</f>
        <v>0</v>
      </c>
      <c r="J60" s="90">
        <f>'MA Vozidlo'!J60*Objednávka_GLOB!H$67</f>
        <v>0</v>
      </c>
      <c r="K60" s="90">
        <f>'MA Vozidlo'!K60*Objednávka_GLOB!I$67</f>
        <v>0</v>
      </c>
      <c r="L60" s="90">
        <f>'MA Vozidlo'!L60*Objednávka_GLOB!J$67</f>
        <v>0</v>
      </c>
      <c r="M60" s="90">
        <f>'MA Vozidlo'!M60*Objednávka_GLOB!K$67</f>
        <v>0</v>
      </c>
      <c r="N60" s="90">
        <f>'MA Vozidlo'!N60*Objednávka_GLOB!L$67</f>
        <v>0</v>
      </c>
      <c r="O60" s="90">
        <f>'MA Vozidlo'!O60*Objednávka_GLOB!M$67</f>
        <v>0</v>
      </c>
      <c r="P60" s="90">
        <f>'MA Vozidlo'!P60*Objednávka_GLOB!N$67</f>
        <v>0</v>
      </c>
      <c r="Q60" s="90">
        <f>'MA Vozidlo'!Q60*Objednávka_GLOB!O$67</f>
        <v>0</v>
      </c>
      <c r="R60" s="90">
        <f>'MA Vozidlo'!R60*Objednávka_GLOB!P$67</f>
        <v>0</v>
      </c>
      <c r="S60" s="90">
        <f>'MA Vozidlo'!S60*Objednávka_GLOB!Q$67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201</v>
      </c>
      <c r="C61" s="9"/>
      <c r="D61" s="61" t="s">
        <v>205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203</v>
      </c>
      <c r="C63" s="9"/>
      <c r="D63" s="61" t="s">
        <v>206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/>
    <row r="65" spans="1:21" x14ac:dyDescent="0.25">
      <c r="A65" s="32" t="s">
        <v>200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'MA Vozidlo'!E67*Objednávka_ACDC!C$67</f>
        <v>0</v>
      </c>
      <c r="F67" s="83">
        <f>'MA Vozidlo'!F67*Objednávka_ACDC!D$67</f>
        <v>0</v>
      </c>
      <c r="G67" s="83">
        <f>'MA Vozidlo'!G67*Objednávka_ACDC!E$67</f>
        <v>0</v>
      </c>
      <c r="H67" s="83">
        <f>'MA Vozidlo'!H67*Objednávka_ACDC!F$67</f>
        <v>0</v>
      </c>
      <c r="I67" s="83">
        <f>'MA Vozidlo'!I67*Objednávka_ACDC!G$67</f>
        <v>0</v>
      </c>
      <c r="J67" s="83">
        <f>'MA Vozidlo'!J67*Objednávka_ACDC!H$67</f>
        <v>0</v>
      </c>
      <c r="K67" s="83">
        <f>'MA Vozidlo'!K67*Objednávka_ACDC!I$67</f>
        <v>0</v>
      </c>
      <c r="L67" s="83">
        <f>'MA Vozidlo'!L67*Objednávka_ACDC!J$67</f>
        <v>0</v>
      </c>
      <c r="M67" s="83">
        <f>'MA Vozidlo'!M67*Objednávka_ACDC!K$67</f>
        <v>0</v>
      </c>
      <c r="N67" s="83">
        <f>'MA Vozidlo'!N67*Objednávka_ACDC!L$67</f>
        <v>0</v>
      </c>
      <c r="O67" s="83">
        <f>'MA Vozidlo'!O67*Objednávka_ACDC!M$67</f>
        <v>0</v>
      </c>
      <c r="P67" s="83">
        <f>'MA Vozidlo'!P67*Objednávka_ACDC!N$67</f>
        <v>0</v>
      </c>
      <c r="Q67" s="83">
        <f>'MA Vozidlo'!Q67*Objednávka_ACDC!O$67</f>
        <v>0</v>
      </c>
      <c r="R67" s="83">
        <f>'MA Vozidlo'!R67*Objednávka_ACDC!P$67</f>
        <v>0</v>
      </c>
      <c r="S67" s="83">
        <f>'MA Vozidlo'!S67*Objednávka_ACDC!Q$67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'MA Vozidlo'!E68*Objednávka_ACDC!C$67</f>
        <v>0</v>
      </c>
      <c r="F68" s="90">
        <f>'MA Vozidlo'!F68*Objednávka_ACDC!D$67</f>
        <v>0</v>
      </c>
      <c r="G68" s="90">
        <f>'MA Vozidlo'!G68*Objednávka_ACDC!E$67</f>
        <v>0</v>
      </c>
      <c r="H68" s="90">
        <f>'MA Vozidlo'!H68*Objednávka_ACDC!F$67</f>
        <v>0</v>
      </c>
      <c r="I68" s="90">
        <f>'MA Vozidlo'!I68*Objednávka_ACDC!G$67</f>
        <v>0</v>
      </c>
      <c r="J68" s="90">
        <f>'MA Vozidlo'!J68*Objednávka_ACDC!H$67</f>
        <v>0</v>
      </c>
      <c r="K68" s="90">
        <f>'MA Vozidlo'!K68*Objednávka_ACDC!I$67</f>
        <v>0</v>
      </c>
      <c r="L68" s="90">
        <f>'MA Vozidlo'!L68*Objednávka_ACDC!J$67</f>
        <v>0</v>
      </c>
      <c r="M68" s="90">
        <f>'MA Vozidlo'!M68*Objednávka_ACDC!K$67</f>
        <v>0</v>
      </c>
      <c r="N68" s="90">
        <f>'MA Vozidlo'!N68*Objednávka_ACDC!L$67</f>
        <v>0</v>
      </c>
      <c r="O68" s="90">
        <f>'MA Vozidlo'!O68*Objednávka_ACDC!M$67</f>
        <v>0</v>
      </c>
      <c r="P68" s="90">
        <f>'MA Vozidlo'!P68*Objednávka_ACDC!N$67</f>
        <v>0</v>
      </c>
      <c r="Q68" s="90">
        <f>'MA Vozidlo'!Q68*Objednávka_ACDC!O$67</f>
        <v>0</v>
      </c>
      <c r="R68" s="90">
        <f>'MA Vozidlo'!R68*Objednávka_ACDC!P$67</f>
        <v>0</v>
      </c>
      <c r="S68" s="90">
        <f>'MA Vozidlo'!S68*Objednávka_ACDC!Q$67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'MA Vozidlo'!E69*Objednávka_ACDC!C$67</f>
        <v>0</v>
      </c>
      <c r="F69" s="90">
        <f>'MA Vozidlo'!F69*Objednávka_ACDC!D$67</f>
        <v>0</v>
      </c>
      <c r="G69" s="90">
        <f>'MA Vozidlo'!G69*Objednávka_ACDC!E$67</f>
        <v>0</v>
      </c>
      <c r="H69" s="90">
        <f>'MA Vozidlo'!H69*Objednávka_ACDC!F$67</f>
        <v>0</v>
      </c>
      <c r="I69" s="90">
        <f>'MA Vozidlo'!I69*Objednávka_ACDC!G$67</f>
        <v>0</v>
      </c>
      <c r="J69" s="90">
        <f>'MA Vozidlo'!J69*Objednávka_ACDC!H$67</f>
        <v>0</v>
      </c>
      <c r="K69" s="90">
        <f>'MA Vozidlo'!K69*Objednávka_ACDC!I$67</f>
        <v>0</v>
      </c>
      <c r="L69" s="90">
        <f>'MA Vozidlo'!L69*Objednávka_ACDC!J$67</f>
        <v>0</v>
      </c>
      <c r="M69" s="90">
        <f>'MA Vozidlo'!M69*Objednávka_ACDC!K$67</f>
        <v>0</v>
      </c>
      <c r="N69" s="90">
        <f>'MA Vozidlo'!N69*Objednávka_ACDC!L$67</f>
        <v>0</v>
      </c>
      <c r="O69" s="90">
        <f>'MA Vozidlo'!O69*Objednávka_ACDC!M$67</f>
        <v>0</v>
      </c>
      <c r="P69" s="90">
        <f>'MA Vozidlo'!P69*Objednávka_ACDC!N$67</f>
        <v>0</v>
      </c>
      <c r="Q69" s="90">
        <f>'MA Vozidlo'!Q69*Objednávka_ACDC!O$67</f>
        <v>0</v>
      </c>
      <c r="R69" s="90">
        <f>'MA Vozidlo'!R69*Objednávka_ACDC!P$67</f>
        <v>0</v>
      </c>
      <c r="S69" s="90">
        <f>'MA Vozidlo'!S69*Objednávka_ACDC!Q$67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'MA Vozidlo'!E70*Objednávka_ACDC!C$67</f>
        <v>0</v>
      </c>
      <c r="F70" s="90">
        <f>'MA Vozidlo'!F70*Objednávka_ACDC!D$67</f>
        <v>0</v>
      </c>
      <c r="G70" s="90">
        <f>'MA Vozidlo'!G70*Objednávka_ACDC!E$67</f>
        <v>0</v>
      </c>
      <c r="H70" s="90">
        <f>'MA Vozidlo'!H70*Objednávka_ACDC!F$67</f>
        <v>0</v>
      </c>
      <c r="I70" s="90">
        <f>'MA Vozidlo'!I70*Objednávka_ACDC!G$67</f>
        <v>0</v>
      </c>
      <c r="J70" s="90">
        <f>'MA Vozidlo'!J70*Objednávka_ACDC!H$67</f>
        <v>0</v>
      </c>
      <c r="K70" s="90">
        <f>'MA Vozidlo'!K70*Objednávka_ACDC!I$67</f>
        <v>0</v>
      </c>
      <c r="L70" s="90">
        <f>'MA Vozidlo'!L70*Objednávka_ACDC!J$67</f>
        <v>0</v>
      </c>
      <c r="M70" s="90">
        <f>'MA Vozidlo'!M70*Objednávka_ACDC!K$67</f>
        <v>0</v>
      </c>
      <c r="N70" s="90">
        <f>'MA Vozidlo'!N70*Objednávka_ACDC!L$67</f>
        <v>0</v>
      </c>
      <c r="O70" s="90">
        <f>'MA Vozidlo'!O70*Objednávka_ACDC!M$67</f>
        <v>0</v>
      </c>
      <c r="P70" s="90">
        <f>'MA Vozidlo'!P70*Objednávka_ACDC!N$67</f>
        <v>0</v>
      </c>
      <c r="Q70" s="90">
        <f>'MA Vozidlo'!Q70*Objednávka_ACDC!O$67</f>
        <v>0</v>
      </c>
      <c r="R70" s="90">
        <f>'MA Vozidlo'!R70*Objednávka_ACDC!P$67</f>
        <v>0</v>
      </c>
      <c r="S70" s="90">
        <f>'MA Vozidlo'!S70*Objednávka_ACDC!Q$67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'MA Vozidlo'!E71*Objednávka_ACDC!C$67</f>
        <v>0</v>
      </c>
      <c r="F71" s="90">
        <f>'MA Vozidlo'!F71*Objednávka_ACDC!D$67</f>
        <v>0</v>
      </c>
      <c r="G71" s="90">
        <f>'MA Vozidlo'!G71*Objednávka_ACDC!E$67</f>
        <v>0</v>
      </c>
      <c r="H71" s="90">
        <f>'MA Vozidlo'!H71*Objednávka_ACDC!F$67</f>
        <v>0</v>
      </c>
      <c r="I71" s="90">
        <f>'MA Vozidlo'!I71*Objednávka_ACDC!G$67</f>
        <v>0</v>
      </c>
      <c r="J71" s="90">
        <f>'MA Vozidlo'!J71*Objednávka_ACDC!H$67</f>
        <v>0</v>
      </c>
      <c r="K71" s="90">
        <f>'MA Vozidlo'!K71*Objednávka_ACDC!I$67</f>
        <v>0</v>
      </c>
      <c r="L71" s="90">
        <f>'MA Vozidlo'!L71*Objednávka_ACDC!J$67</f>
        <v>0</v>
      </c>
      <c r="M71" s="90">
        <f>'MA Vozidlo'!M71*Objednávka_ACDC!K$67</f>
        <v>0</v>
      </c>
      <c r="N71" s="90">
        <f>'MA Vozidlo'!N71*Objednávka_ACDC!L$67</f>
        <v>0</v>
      </c>
      <c r="O71" s="90">
        <f>'MA Vozidlo'!O71*Objednávka_ACDC!M$67</f>
        <v>0</v>
      </c>
      <c r="P71" s="90">
        <f>'MA Vozidlo'!P71*Objednávka_ACDC!N$67</f>
        <v>0</v>
      </c>
      <c r="Q71" s="90">
        <f>'MA Vozidlo'!Q71*Objednávka_ACDC!O$67</f>
        <v>0</v>
      </c>
      <c r="R71" s="90">
        <f>'MA Vozidlo'!R71*Objednávka_ACDC!P$67</f>
        <v>0</v>
      </c>
      <c r="S71" s="90">
        <f>'MA Vozidlo'!S71*Objednávka_ACDC!Q$67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106">
        <f>'MA Vozidlo'!E72</f>
        <v>0</v>
      </c>
      <c r="F72" s="106">
        <f>'MA Vozidlo'!F72</f>
        <v>0</v>
      </c>
      <c r="G72" s="106">
        <f>'MA Vozidlo'!G72</f>
        <v>0</v>
      </c>
      <c r="H72" s="106">
        <f>'MA Vozidlo'!H72</f>
        <v>0</v>
      </c>
      <c r="I72" s="106">
        <f>'MA Vozidlo'!I72</f>
        <v>0</v>
      </c>
      <c r="J72" s="106">
        <f>'MA Vozidlo'!J72</f>
        <v>0</v>
      </c>
      <c r="K72" s="106">
        <f>'MA Vozidlo'!K72</f>
        <v>0</v>
      </c>
      <c r="L72" s="106">
        <f>'MA Vozidlo'!L72</f>
        <v>0</v>
      </c>
      <c r="M72" s="106">
        <f>'MA Vozidlo'!M72</f>
        <v>0</v>
      </c>
      <c r="N72" s="106">
        <f>'MA Vozidlo'!N72</f>
        <v>0</v>
      </c>
      <c r="O72" s="106">
        <f>'MA Vozidlo'!O72</f>
        <v>0</v>
      </c>
      <c r="P72" s="106">
        <f>'MA Vozidlo'!P72</f>
        <v>0</v>
      </c>
      <c r="Q72" s="106">
        <f>'MA Vozidlo'!Q72</f>
        <v>0</v>
      </c>
      <c r="R72" s="106">
        <f>'MA Vozidlo'!R72</f>
        <v>0</v>
      </c>
      <c r="S72" s="106">
        <f>'MA Vozidlo'!S72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'MA Vozidlo'!E73*Objednávka_ACDC!C$67</f>
        <v>0</v>
      </c>
      <c r="F73" s="90">
        <f>'MA Vozidlo'!F73*Objednávka_ACDC!D$67</f>
        <v>0</v>
      </c>
      <c r="G73" s="90">
        <f>'MA Vozidlo'!G73*Objednávka_ACDC!E$67</f>
        <v>0</v>
      </c>
      <c r="H73" s="90">
        <f>'MA Vozidlo'!H73*Objednávka_ACDC!F$67</f>
        <v>0</v>
      </c>
      <c r="I73" s="90">
        <f>'MA Vozidlo'!I73*Objednávka_ACDC!G$67</f>
        <v>0</v>
      </c>
      <c r="J73" s="90">
        <f>'MA Vozidlo'!J73*Objednávka_ACDC!H$67</f>
        <v>0</v>
      </c>
      <c r="K73" s="90">
        <f>'MA Vozidlo'!K73*Objednávka_ACDC!I$67</f>
        <v>0</v>
      </c>
      <c r="L73" s="90">
        <f>'MA Vozidlo'!L73*Objednávka_ACDC!J$67</f>
        <v>0</v>
      </c>
      <c r="M73" s="90">
        <f>'MA Vozidlo'!M73*Objednávka_ACDC!K$67</f>
        <v>0</v>
      </c>
      <c r="N73" s="90">
        <f>'MA Vozidlo'!N73*Objednávka_ACDC!L$67</f>
        <v>0</v>
      </c>
      <c r="O73" s="90">
        <f>'MA Vozidlo'!O73*Objednávka_ACDC!M$67</f>
        <v>0</v>
      </c>
      <c r="P73" s="90">
        <f>'MA Vozidlo'!P73*Objednávka_ACDC!N$67</f>
        <v>0</v>
      </c>
      <c r="Q73" s="90">
        <f>'MA Vozidlo'!Q73*Objednávka_ACDC!O$67</f>
        <v>0</v>
      </c>
      <c r="R73" s="90">
        <f>'MA Vozidlo'!R73*Objednávka_ACDC!P$67</f>
        <v>0</v>
      </c>
      <c r="S73" s="90">
        <f>'MA Vozidlo'!S73*Objednávka_ACDC!Q$67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106">
        <f>'MA Vozidlo'!E74</f>
        <v>0</v>
      </c>
      <c r="F74" s="106">
        <f>'MA Vozidlo'!F74</f>
        <v>0</v>
      </c>
      <c r="G74" s="106">
        <f>'MA Vozidlo'!G74</f>
        <v>0</v>
      </c>
      <c r="H74" s="106">
        <f>'MA Vozidlo'!H74</f>
        <v>0</v>
      </c>
      <c r="I74" s="106">
        <f>'MA Vozidlo'!I74</f>
        <v>0</v>
      </c>
      <c r="J74" s="106">
        <f>'MA Vozidlo'!J74</f>
        <v>0</v>
      </c>
      <c r="K74" s="106">
        <f>'MA Vozidlo'!K74</f>
        <v>0</v>
      </c>
      <c r="L74" s="106">
        <f>'MA Vozidlo'!L74</f>
        <v>0</v>
      </c>
      <c r="M74" s="106">
        <f>'MA Vozidlo'!M74</f>
        <v>0</v>
      </c>
      <c r="N74" s="106">
        <f>'MA Vozidlo'!N74</f>
        <v>0</v>
      </c>
      <c r="O74" s="106">
        <f>'MA Vozidlo'!O74</f>
        <v>0</v>
      </c>
      <c r="P74" s="106">
        <f>'MA Vozidlo'!P74</f>
        <v>0</v>
      </c>
      <c r="Q74" s="106">
        <f>'MA Vozidlo'!Q74</f>
        <v>0</v>
      </c>
      <c r="R74" s="106">
        <f>'MA Vozidlo'!R74</f>
        <v>0</v>
      </c>
      <c r="S74" s="106">
        <f>'MA Vozidlo'!S74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'MA Vozidlo'!E75*Objednávka_ACDC!C$67</f>
        <v>0</v>
      </c>
      <c r="F75" s="90">
        <f>'MA Vozidlo'!F75*Objednávka_ACDC!D$67</f>
        <v>0</v>
      </c>
      <c r="G75" s="90">
        <f>'MA Vozidlo'!G75*Objednávka_ACDC!E$67</f>
        <v>0</v>
      </c>
      <c r="H75" s="90">
        <f>'MA Vozidlo'!H75*Objednávka_ACDC!F$67</f>
        <v>0</v>
      </c>
      <c r="I75" s="90">
        <f>'MA Vozidlo'!I75*Objednávka_ACDC!G$67</f>
        <v>0</v>
      </c>
      <c r="J75" s="90">
        <f>'MA Vozidlo'!J75*Objednávka_ACDC!H$67</f>
        <v>0</v>
      </c>
      <c r="K75" s="90">
        <f>'MA Vozidlo'!K75*Objednávka_ACDC!I$67</f>
        <v>0</v>
      </c>
      <c r="L75" s="90">
        <f>'MA Vozidlo'!L75*Objednávka_ACDC!J$67</f>
        <v>0</v>
      </c>
      <c r="M75" s="90">
        <f>'MA Vozidlo'!M75*Objednávka_ACDC!K$67</f>
        <v>0</v>
      </c>
      <c r="N75" s="90">
        <f>'MA Vozidlo'!N75*Objednávka_ACDC!L$67</f>
        <v>0</v>
      </c>
      <c r="O75" s="90">
        <f>'MA Vozidlo'!O75*Objednávka_ACDC!M$67</f>
        <v>0</v>
      </c>
      <c r="P75" s="90">
        <f>'MA Vozidlo'!P75*Objednávka_ACDC!N$67</f>
        <v>0</v>
      </c>
      <c r="Q75" s="90">
        <f>'MA Vozidlo'!Q75*Objednávka_ACDC!O$67</f>
        <v>0</v>
      </c>
      <c r="R75" s="90">
        <f>'MA Vozidlo'!R75*Objednávka_ACDC!P$67</f>
        <v>0</v>
      </c>
      <c r="S75" s="90">
        <f>'MA Vozidlo'!S75*Objednávka_ACDC!Q$67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'MA Vozidlo'!E76*Objednávka_ACDC!C$67</f>
        <v>0</v>
      </c>
      <c r="F76" s="90">
        <f>'MA Vozidlo'!F76*Objednávka_ACDC!D$67</f>
        <v>0</v>
      </c>
      <c r="G76" s="90">
        <f>'MA Vozidlo'!G76*Objednávka_ACDC!E$67</f>
        <v>0</v>
      </c>
      <c r="H76" s="90">
        <f>'MA Vozidlo'!H76*Objednávka_ACDC!F$67</f>
        <v>0</v>
      </c>
      <c r="I76" s="90">
        <f>'MA Vozidlo'!I76*Objednávka_ACDC!G$67</f>
        <v>0</v>
      </c>
      <c r="J76" s="90">
        <f>'MA Vozidlo'!J76*Objednávka_ACDC!H$67</f>
        <v>0</v>
      </c>
      <c r="K76" s="90">
        <f>'MA Vozidlo'!K76*Objednávka_ACDC!I$67</f>
        <v>0</v>
      </c>
      <c r="L76" s="90">
        <f>'MA Vozidlo'!L76*Objednávka_ACDC!J$67</f>
        <v>0</v>
      </c>
      <c r="M76" s="90">
        <f>'MA Vozidlo'!M76*Objednávka_ACDC!K$67</f>
        <v>0</v>
      </c>
      <c r="N76" s="90">
        <f>'MA Vozidlo'!N76*Objednávka_ACDC!L$67</f>
        <v>0</v>
      </c>
      <c r="O76" s="90">
        <f>'MA Vozidlo'!O76*Objednávka_ACDC!M$67</f>
        <v>0</v>
      </c>
      <c r="P76" s="90">
        <f>'MA Vozidlo'!P76*Objednávka_ACDC!N$67</f>
        <v>0</v>
      </c>
      <c r="Q76" s="90">
        <f>'MA Vozidlo'!Q76*Objednávka_ACDC!O$67</f>
        <v>0</v>
      </c>
      <c r="R76" s="90">
        <f>'MA Vozidlo'!R76*Objednávka_ACDC!P$67</f>
        <v>0</v>
      </c>
      <c r="S76" s="90">
        <f>'MA Vozidlo'!S76*Objednávka_ACDC!Q$67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'MA Vozidlo'!E77*Objednávka_ACDC!C$67</f>
        <v>0</v>
      </c>
      <c r="F77" s="90">
        <f>'MA Vozidlo'!F77*Objednávka_ACDC!D$67</f>
        <v>0</v>
      </c>
      <c r="G77" s="90">
        <f>'MA Vozidlo'!G77*Objednávka_ACDC!E$67</f>
        <v>0</v>
      </c>
      <c r="H77" s="90">
        <f>'MA Vozidlo'!H77*Objednávka_ACDC!F$67</f>
        <v>0</v>
      </c>
      <c r="I77" s="90">
        <f>'MA Vozidlo'!I77*Objednávka_ACDC!G$67</f>
        <v>0</v>
      </c>
      <c r="J77" s="90">
        <f>'MA Vozidlo'!J77*Objednávka_ACDC!H$67</f>
        <v>0</v>
      </c>
      <c r="K77" s="90">
        <f>'MA Vozidlo'!K77*Objednávka_ACDC!I$67</f>
        <v>0</v>
      </c>
      <c r="L77" s="90">
        <f>'MA Vozidlo'!L77*Objednávka_ACDC!J$67</f>
        <v>0</v>
      </c>
      <c r="M77" s="90">
        <f>'MA Vozidlo'!M77*Objednávka_ACDC!K$67</f>
        <v>0</v>
      </c>
      <c r="N77" s="90">
        <f>'MA Vozidlo'!N77*Objednávka_ACDC!L$67</f>
        <v>0</v>
      </c>
      <c r="O77" s="90">
        <f>'MA Vozidlo'!O77*Objednávka_ACDC!M$67</f>
        <v>0</v>
      </c>
      <c r="P77" s="90">
        <f>'MA Vozidlo'!P77*Objednávka_ACDC!N$67</f>
        <v>0</v>
      </c>
      <c r="Q77" s="90">
        <f>'MA Vozidlo'!Q77*Objednávka_ACDC!O$67</f>
        <v>0</v>
      </c>
      <c r="R77" s="90">
        <f>'MA Vozidlo'!R77*Objednávka_ACDC!P$67</f>
        <v>0</v>
      </c>
      <c r="S77" s="90">
        <f>'MA Vozidlo'!S77*Objednávka_ACDC!Q$67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'MA Vozidlo'!E78*Objednávka_ACDC!C$67</f>
        <v>0</v>
      </c>
      <c r="F78" s="90">
        <f>'MA Vozidlo'!F78*Objednávka_ACDC!D$67</f>
        <v>0</v>
      </c>
      <c r="G78" s="90">
        <f>'MA Vozidlo'!G78*Objednávka_ACDC!E$67</f>
        <v>0</v>
      </c>
      <c r="H78" s="90">
        <f>'MA Vozidlo'!H78*Objednávka_ACDC!F$67</f>
        <v>0</v>
      </c>
      <c r="I78" s="90">
        <f>'MA Vozidlo'!I78*Objednávka_ACDC!G$67</f>
        <v>0</v>
      </c>
      <c r="J78" s="90">
        <f>'MA Vozidlo'!J78*Objednávka_ACDC!H$67</f>
        <v>0</v>
      </c>
      <c r="K78" s="90">
        <f>'MA Vozidlo'!K78*Objednávka_ACDC!I$67</f>
        <v>0</v>
      </c>
      <c r="L78" s="90">
        <f>'MA Vozidlo'!L78*Objednávka_ACDC!J$67</f>
        <v>0</v>
      </c>
      <c r="M78" s="90">
        <f>'MA Vozidlo'!M78*Objednávka_ACDC!K$67</f>
        <v>0</v>
      </c>
      <c r="N78" s="90">
        <f>'MA Vozidlo'!N78*Objednávka_ACDC!L$67</f>
        <v>0</v>
      </c>
      <c r="O78" s="90">
        <f>'MA Vozidlo'!O78*Objednávka_ACDC!M$67</f>
        <v>0</v>
      </c>
      <c r="P78" s="90">
        <f>'MA Vozidlo'!P78*Objednávka_ACDC!N$67</f>
        <v>0</v>
      </c>
      <c r="Q78" s="90">
        <f>'MA Vozidlo'!Q78*Objednávka_ACDC!O$67</f>
        <v>0</v>
      </c>
      <c r="R78" s="90">
        <f>'MA Vozidlo'!R78*Objednávka_ACDC!P$67</f>
        <v>0</v>
      </c>
      <c r="S78" s="90">
        <f>'MA Vozidlo'!S78*Objednávka_ACDC!Q$67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'MA Vozidlo'!E79*Objednávka_ACDC!C$67</f>
        <v>0</v>
      </c>
      <c r="F79" s="90">
        <f>'MA Vozidlo'!F79*Objednávka_ACDC!D$67</f>
        <v>0</v>
      </c>
      <c r="G79" s="90">
        <f>'MA Vozidlo'!G79*Objednávka_ACDC!E$67</f>
        <v>0</v>
      </c>
      <c r="H79" s="90">
        <f>'MA Vozidlo'!H79*Objednávka_ACDC!F$67</f>
        <v>0</v>
      </c>
      <c r="I79" s="90">
        <f>'MA Vozidlo'!I79*Objednávka_ACDC!G$67</f>
        <v>0</v>
      </c>
      <c r="J79" s="90">
        <f>'MA Vozidlo'!J79*Objednávka_ACDC!H$67</f>
        <v>0</v>
      </c>
      <c r="K79" s="90">
        <f>'MA Vozidlo'!K79*Objednávka_ACDC!I$67</f>
        <v>0</v>
      </c>
      <c r="L79" s="90">
        <f>'MA Vozidlo'!L79*Objednávka_ACDC!J$67</f>
        <v>0</v>
      </c>
      <c r="M79" s="90">
        <f>'MA Vozidlo'!M79*Objednávka_ACDC!K$67</f>
        <v>0</v>
      </c>
      <c r="N79" s="90">
        <f>'MA Vozidlo'!N79*Objednávka_ACDC!L$67</f>
        <v>0</v>
      </c>
      <c r="O79" s="90">
        <f>'MA Vozidlo'!O79*Objednávka_ACDC!M$67</f>
        <v>0</v>
      </c>
      <c r="P79" s="90">
        <f>'MA Vozidlo'!P79*Objednávka_ACDC!N$67</f>
        <v>0</v>
      </c>
      <c r="Q79" s="90">
        <f>'MA Vozidlo'!Q79*Objednávka_ACDC!O$67</f>
        <v>0</v>
      </c>
      <c r="R79" s="90">
        <f>'MA Vozidlo'!R79*Objednávka_ACDC!P$67</f>
        <v>0</v>
      </c>
      <c r="S79" s="90">
        <f>'MA Vozidlo'!S79*Objednávka_ACDC!Q$67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'MA Vozidlo'!E80*Objednávka_ACDC!C$67</f>
        <v>0</v>
      </c>
      <c r="F80" s="90">
        <f>'MA Vozidlo'!F80*Objednávka_ACDC!D$67</f>
        <v>0</v>
      </c>
      <c r="G80" s="90">
        <f>'MA Vozidlo'!G80*Objednávka_ACDC!E$67</f>
        <v>0</v>
      </c>
      <c r="H80" s="90">
        <f>'MA Vozidlo'!H80*Objednávka_ACDC!F$67</f>
        <v>0</v>
      </c>
      <c r="I80" s="90">
        <f>'MA Vozidlo'!I80*Objednávka_ACDC!G$67</f>
        <v>0</v>
      </c>
      <c r="J80" s="90">
        <f>'MA Vozidlo'!J80*Objednávka_ACDC!H$67</f>
        <v>0</v>
      </c>
      <c r="K80" s="90">
        <f>'MA Vozidlo'!K80*Objednávka_ACDC!I$67</f>
        <v>0</v>
      </c>
      <c r="L80" s="90">
        <f>'MA Vozidlo'!L80*Objednávka_ACDC!J$67</f>
        <v>0</v>
      </c>
      <c r="M80" s="90">
        <f>'MA Vozidlo'!M80*Objednávka_ACDC!K$67</f>
        <v>0</v>
      </c>
      <c r="N80" s="90">
        <f>'MA Vozidlo'!N80*Objednávka_ACDC!L$67</f>
        <v>0</v>
      </c>
      <c r="O80" s="90">
        <f>'MA Vozidlo'!O80*Objednávka_ACDC!M$67</f>
        <v>0</v>
      </c>
      <c r="P80" s="90">
        <f>'MA Vozidlo'!P80*Objednávka_ACDC!N$67</f>
        <v>0</v>
      </c>
      <c r="Q80" s="90">
        <f>'MA Vozidlo'!Q80*Objednávka_ACDC!O$67</f>
        <v>0</v>
      </c>
      <c r="R80" s="90">
        <f>'MA Vozidlo'!R80*Objednávka_ACDC!P$67</f>
        <v>0</v>
      </c>
      <c r="S80" s="90">
        <f>'MA Vozidlo'!S80*Objednávka_ACDC!Q$67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'MA Vozidlo'!E81*Objednávka_ACDC!C$67</f>
        <v>0</v>
      </c>
      <c r="F81" s="90">
        <f>'MA Vozidlo'!F81*Objednávka_ACDC!D$67</f>
        <v>0</v>
      </c>
      <c r="G81" s="90">
        <f>'MA Vozidlo'!G81*Objednávka_ACDC!E$67</f>
        <v>0</v>
      </c>
      <c r="H81" s="90">
        <f>'MA Vozidlo'!H81*Objednávka_ACDC!F$67</f>
        <v>0</v>
      </c>
      <c r="I81" s="90">
        <f>'MA Vozidlo'!I81*Objednávka_ACDC!G$67</f>
        <v>0</v>
      </c>
      <c r="J81" s="90">
        <f>'MA Vozidlo'!J81*Objednávka_ACDC!H$67</f>
        <v>0</v>
      </c>
      <c r="K81" s="90">
        <f>'MA Vozidlo'!K81*Objednávka_ACDC!I$67</f>
        <v>0</v>
      </c>
      <c r="L81" s="90">
        <f>'MA Vozidlo'!L81*Objednávka_ACDC!J$67</f>
        <v>0</v>
      </c>
      <c r="M81" s="90">
        <f>'MA Vozidlo'!M81*Objednávka_ACDC!K$67</f>
        <v>0</v>
      </c>
      <c r="N81" s="90">
        <f>'MA Vozidlo'!N81*Objednávka_ACDC!L$67</f>
        <v>0</v>
      </c>
      <c r="O81" s="90">
        <f>'MA Vozidlo'!O81*Objednávka_ACDC!M$67</f>
        <v>0</v>
      </c>
      <c r="P81" s="90">
        <f>'MA Vozidlo'!P81*Objednávka_ACDC!N$67</f>
        <v>0</v>
      </c>
      <c r="Q81" s="90">
        <f>'MA Vozidlo'!Q81*Objednávka_ACDC!O$67</f>
        <v>0</v>
      </c>
      <c r="R81" s="90">
        <f>'MA Vozidlo'!R81*Objednávka_ACDC!P$67</f>
        <v>0</v>
      </c>
      <c r="S81" s="90">
        <f>'MA Vozidlo'!S81*Objednávka_ACDC!Q$67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'MA Vozidlo'!E82*Objednávka_ACDC!C$67</f>
        <v>0</v>
      </c>
      <c r="F82" s="90">
        <f>'MA Vozidlo'!F82*Objednávka_ACDC!D$67</f>
        <v>0</v>
      </c>
      <c r="G82" s="90">
        <f>'MA Vozidlo'!G82*Objednávka_ACDC!E$67</f>
        <v>0</v>
      </c>
      <c r="H82" s="90">
        <f>'MA Vozidlo'!H82*Objednávka_ACDC!F$67</f>
        <v>0</v>
      </c>
      <c r="I82" s="90">
        <f>'MA Vozidlo'!I82*Objednávka_ACDC!G$67</f>
        <v>0</v>
      </c>
      <c r="J82" s="90">
        <f>'MA Vozidlo'!J82*Objednávka_ACDC!H$67</f>
        <v>0</v>
      </c>
      <c r="K82" s="90">
        <f>'MA Vozidlo'!K82*Objednávka_ACDC!I$67</f>
        <v>0</v>
      </c>
      <c r="L82" s="90">
        <f>'MA Vozidlo'!L82*Objednávka_ACDC!J$67</f>
        <v>0</v>
      </c>
      <c r="M82" s="90">
        <f>'MA Vozidlo'!M82*Objednávka_ACDC!K$67</f>
        <v>0</v>
      </c>
      <c r="N82" s="90">
        <f>'MA Vozidlo'!N82*Objednávka_ACDC!L$67</f>
        <v>0</v>
      </c>
      <c r="O82" s="90">
        <f>'MA Vozidlo'!O82*Objednávka_ACDC!M$67</f>
        <v>0</v>
      </c>
      <c r="P82" s="90">
        <f>'MA Vozidlo'!P82*Objednávka_ACDC!N$67</f>
        <v>0</v>
      </c>
      <c r="Q82" s="90">
        <f>'MA Vozidlo'!Q82*Objednávka_ACDC!O$67</f>
        <v>0</v>
      </c>
      <c r="R82" s="90">
        <f>'MA Vozidlo'!R82*Objednávka_ACDC!P$67</f>
        <v>0</v>
      </c>
      <c r="S82" s="90">
        <f>'MA Vozidlo'!S82*Objednávka_ACDC!Q$67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0">
        <f>'MA Vozidlo'!E83*Objednávka_ACDC!C$67</f>
        <v>0</v>
      </c>
      <c r="F83" s="90">
        <f>'MA Vozidlo'!F83*Objednávka_ACDC!D$67</f>
        <v>0</v>
      </c>
      <c r="G83" s="90">
        <f>'MA Vozidlo'!G83*Objednávka_ACDC!E$67</f>
        <v>0</v>
      </c>
      <c r="H83" s="90">
        <f>'MA Vozidlo'!H83*Objednávka_ACDC!F$67</f>
        <v>0</v>
      </c>
      <c r="I83" s="90">
        <f>'MA Vozidlo'!I83*Objednávka_ACDC!G$67</f>
        <v>0</v>
      </c>
      <c r="J83" s="90">
        <f>'MA Vozidlo'!J83*Objednávka_ACDC!H$67</f>
        <v>0</v>
      </c>
      <c r="K83" s="90">
        <f>'MA Vozidlo'!K83*Objednávka_ACDC!I$67</f>
        <v>0</v>
      </c>
      <c r="L83" s="90">
        <f>'MA Vozidlo'!L83*Objednávka_ACDC!J$67</f>
        <v>0</v>
      </c>
      <c r="M83" s="90">
        <f>'MA Vozidlo'!M83*Objednávka_ACDC!K$67</f>
        <v>0</v>
      </c>
      <c r="N83" s="90">
        <f>'MA Vozidlo'!N83*Objednávka_ACDC!L$67</f>
        <v>0</v>
      </c>
      <c r="O83" s="90">
        <f>'MA Vozidlo'!O83*Objednávka_ACDC!M$67</f>
        <v>0</v>
      </c>
      <c r="P83" s="90">
        <f>'MA Vozidlo'!P83*Objednávka_ACDC!N$67</f>
        <v>0</v>
      </c>
      <c r="Q83" s="90">
        <f>'MA Vozidlo'!Q83*Objednávka_ACDC!O$67</f>
        <v>0</v>
      </c>
      <c r="R83" s="90">
        <f>'MA Vozidlo'!R83*Objednávka_ACDC!P$67</f>
        <v>0</v>
      </c>
      <c r="S83" s="90">
        <f>'MA Vozidlo'!S83*Objednávka_ACDC!Q$67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'MA Vozidlo'!E84*Objednávka_ACDC!C$67</f>
        <v>0</v>
      </c>
      <c r="F84" s="90">
        <f>'MA Vozidlo'!F84*Objednávka_ACDC!D$67</f>
        <v>0</v>
      </c>
      <c r="G84" s="90">
        <f>'MA Vozidlo'!G84*Objednávka_ACDC!E$67</f>
        <v>0</v>
      </c>
      <c r="H84" s="90">
        <f>'MA Vozidlo'!H84*Objednávka_ACDC!F$67</f>
        <v>0</v>
      </c>
      <c r="I84" s="90">
        <f>'MA Vozidlo'!I84*Objednávka_ACDC!G$67</f>
        <v>0</v>
      </c>
      <c r="J84" s="90">
        <f>'MA Vozidlo'!J84*Objednávka_ACDC!H$67</f>
        <v>0</v>
      </c>
      <c r="K84" s="90">
        <f>'MA Vozidlo'!K84*Objednávka_ACDC!I$67</f>
        <v>0</v>
      </c>
      <c r="L84" s="90">
        <f>'MA Vozidlo'!L84*Objednávka_ACDC!J$67</f>
        <v>0</v>
      </c>
      <c r="M84" s="90">
        <f>'MA Vozidlo'!M84*Objednávka_ACDC!K$67</f>
        <v>0</v>
      </c>
      <c r="N84" s="90">
        <f>'MA Vozidlo'!N84*Objednávka_ACDC!L$67</f>
        <v>0</v>
      </c>
      <c r="O84" s="90">
        <f>'MA Vozidlo'!O84*Objednávka_ACDC!M$67</f>
        <v>0</v>
      </c>
      <c r="P84" s="90">
        <f>'MA Vozidlo'!P84*Objednávka_ACDC!N$67</f>
        <v>0</v>
      </c>
      <c r="Q84" s="90">
        <f>'MA Vozidlo'!Q84*Objednávka_ACDC!O$67</f>
        <v>0</v>
      </c>
      <c r="R84" s="90">
        <f>'MA Vozidlo'!R84*Objednávka_ACDC!P$67</f>
        <v>0</v>
      </c>
      <c r="S84" s="90">
        <f>'MA Vozidlo'!S84*Objednávka_ACDC!Q$67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'MA Vozidlo'!E85*Objednávka_ACDC!C$67</f>
        <v>0</v>
      </c>
      <c r="F85" s="90">
        <f>'MA Vozidlo'!F85*Objednávka_ACDC!D$67</f>
        <v>0</v>
      </c>
      <c r="G85" s="90">
        <f>'MA Vozidlo'!G85*Objednávka_ACDC!E$67</f>
        <v>0</v>
      </c>
      <c r="H85" s="90">
        <f>'MA Vozidlo'!H85*Objednávka_ACDC!F$67</f>
        <v>0</v>
      </c>
      <c r="I85" s="90">
        <f>'MA Vozidlo'!I85*Objednávka_ACDC!G$67</f>
        <v>0</v>
      </c>
      <c r="J85" s="90">
        <f>'MA Vozidlo'!J85*Objednávka_ACDC!H$67</f>
        <v>0</v>
      </c>
      <c r="K85" s="90">
        <f>'MA Vozidlo'!K85*Objednávka_ACDC!I$67</f>
        <v>0</v>
      </c>
      <c r="L85" s="90">
        <f>'MA Vozidlo'!L85*Objednávka_ACDC!J$67</f>
        <v>0</v>
      </c>
      <c r="M85" s="90">
        <f>'MA Vozidlo'!M85*Objednávka_ACDC!K$67</f>
        <v>0</v>
      </c>
      <c r="N85" s="90">
        <f>'MA Vozidlo'!N85*Objednávka_ACDC!L$67</f>
        <v>0</v>
      </c>
      <c r="O85" s="90">
        <f>'MA Vozidlo'!O85*Objednávka_ACDC!M$67</f>
        <v>0</v>
      </c>
      <c r="P85" s="90">
        <f>'MA Vozidlo'!P85*Objednávka_ACDC!N$67</f>
        <v>0</v>
      </c>
      <c r="Q85" s="90">
        <f>'MA Vozidlo'!Q85*Objednávka_ACDC!O$67</f>
        <v>0</v>
      </c>
      <c r="R85" s="90">
        <f>'MA Vozidlo'!R85*Objednávka_ACDC!P$67</f>
        <v>0</v>
      </c>
      <c r="S85" s="90">
        <f>'MA Vozidlo'!S85*Objednávka_ACDC!Q$67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'MA Vozidlo'!E86*Objednávka_ACDC!C$67</f>
        <v>0</v>
      </c>
      <c r="F86" s="90">
        <f>'MA Vozidlo'!F86*Objednávka_ACDC!D$67</f>
        <v>0</v>
      </c>
      <c r="G86" s="90">
        <f>'MA Vozidlo'!G86*Objednávka_ACDC!E$67</f>
        <v>0</v>
      </c>
      <c r="H86" s="90">
        <f>'MA Vozidlo'!H86*Objednávka_ACDC!F$67</f>
        <v>0</v>
      </c>
      <c r="I86" s="90">
        <f>'MA Vozidlo'!I86*Objednávka_ACDC!G$67</f>
        <v>0</v>
      </c>
      <c r="J86" s="90">
        <f>'MA Vozidlo'!J86*Objednávka_ACDC!H$67</f>
        <v>0</v>
      </c>
      <c r="K86" s="90">
        <f>'MA Vozidlo'!K86*Objednávka_ACDC!I$67</f>
        <v>0</v>
      </c>
      <c r="L86" s="90">
        <f>'MA Vozidlo'!L86*Objednávka_ACDC!J$67</f>
        <v>0</v>
      </c>
      <c r="M86" s="90">
        <f>'MA Vozidlo'!M86*Objednávka_ACDC!K$67</f>
        <v>0</v>
      </c>
      <c r="N86" s="90">
        <f>'MA Vozidlo'!N86*Objednávka_ACDC!L$67</f>
        <v>0</v>
      </c>
      <c r="O86" s="90">
        <f>'MA Vozidlo'!O86*Objednávka_ACDC!M$67</f>
        <v>0</v>
      </c>
      <c r="P86" s="90">
        <f>'MA Vozidlo'!P86*Objednávka_ACDC!N$67</f>
        <v>0</v>
      </c>
      <c r="Q86" s="90">
        <f>'MA Vozidlo'!Q86*Objednávka_ACDC!O$67</f>
        <v>0</v>
      </c>
      <c r="R86" s="90">
        <f>'MA Vozidlo'!R86*Objednávka_ACDC!P$67</f>
        <v>0</v>
      </c>
      <c r="S86" s="90">
        <f>'MA Vozidlo'!S86*Objednávka_ACDC!Q$67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'MA Vozidlo'!E87*Objednávka_ACDC!C$67</f>
        <v>0</v>
      </c>
      <c r="F87" s="90">
        <f>'MA Vozidlo'!F87*Objednávka_ACDC!D$67</f>
        <v>0</v>
      </c>
      <c r="G87" s="90">
        <f>'MA Vozidlo'!G87*Objednávka_ACDC!E$67</f>
        <v>0</v>
      </c>
      <c r="H87" s="90">
        <f>'MA Vozidlo'!H87*Objednávka_ACDC!F$67</f>
        <v>0</v>
      </c>
      <c r="I87" s="90">
        <f>'MA Vozidlo'!I87*Objednávka_ACDC!G$67</f>
        <v>0</v>
      </c>
      <c r="J87" s="90">
        <f>'MA Vozidlo'!J87*Objednávka_ACDC!H$67</f>
        <v>0</v>
      </c>
      <c r="K87" s="90">
        <f>'MA Vozidlo'!K87*Objednávka_ACDC!I$67</f>
        <v>0</v>
      </c>
      <c r="L87" s="90">
        <f>'MA Vozidlo'!L87*Objednávka_ACDC!J$67</f>
        <v>0</v>
      </c>
      <c r="M87" s="90">
        <f>'MA Vozidlo'!M87*Objednávka_ACDC!K$67</f>
        <v>0</v>
      </c>
      <c r="N87" s="90">
        <f>'MA Vozidlo'!N87*Objednávka_ACDC!L$67</f>
        <v>0</v>
      </c>
      <c r="O87" s="90">
        <f>'MA Vozidlo'!O87*Objednávka_ACDC!M$67</f>
        <v>0</v>
      </c>
      <c r="P87" s="90">
        <f>'MA Vozidlo'!P87*Objednávka_ACDC!N$67</f>
        <v>0</v>
      </c>
      <c r="Q87" s="90">
        <f>'MA Vozidlo'!Q87*Objednávka_ACDC!O$67</f>
        <v>0</v>
      </c>
      <c r="R87" s="90">
        <f>'MA Vozidlo'!R87*Objednávka_ACDC!P$67</f>
        <v>0</v>
      </c>
      <c r="S87" s="90">
        <f>'MA Vozidlo'!S87*Objednávka_ACDC!Q$67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'MA Vozidlo'!E88*Objednávka_ACDC!C$67</f>
        <v>0</v>
      </c>
      <c r="F88" s="90">
        <f>'MA Vozidlo'!F88*Objednávka_ACDC!D$67</f>
        <v>0</v>
      </c>
      <c r="G88" s="90">
        <f>'MA Vozidlo'!G88*Objednávka_ACDC!E$67</f>
        <v>0</v>
      </c>
      <c r="H88" s="90">
        <f>'MA Vozidlo'!H88*Objednávka_ACDC!F$67</f>
        <v>0</v>
      </c>
      <c r="I88" s="90">
        <f>'MA Vozidlo'!I88*Objednávka_ACDC!G$67</f>
        <v>0</v>
      </c>
      <c r="J88" s="90">
        <f>'MA Vozidlo'!J88*Objednávka_ACDC!H$67</f>
        <v>0</v>
      </c>
      <c r="K88" s="90">
        <f>'MA Vozidlo'!K88*Objednávka_ACDC!I$67</f>
        <v>0</v>
      </c>
      <c r="L88" s="90">
        <f>'MA Vozidlo'!L88*Objednávka_ACDC!J$67</f>
        <v>0</v>
      </c>
      <c r="M88" s="90">
        <f>'MA Vozidlo'!M88*Objednávka_ACDC!K$67</f>
        <v>0</v>
      </c>
      <c r="N88" s="90">
        <f>'MA Vozidlo'!N88*Objednávka_ACDC!L$67</f>
        <v>0</v>
      </c>
      <c r="O88" s="90">
        <f>'MA Vozidlo'!O88*Objednávka_ACDC!M$67</f>
        <v>0</v>
      </c>
      <c r="P88" s="90">
        <f>'MA Vozidlo'!P88*Objednávka_ACDC!N$67</f>
        <v>0</v>
      </c>
      <c r="Q88" s="90">
        <f>'MA Vozidlo'!Q88*Objednávka_ACDC!O$67</f>
        <v>0</v>
      </c>
      <c r="R88" s="90">
        <f>'MA Vozidlo'!R88*Objednávka_ACDC!P$67</f>
        <v>0</v>
      </c>
      <c r="S88" s="90">
        <f>'MA Vozidlo'!S88*Objednávka_ACDC!Q$67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'MA Vozidlo'!E89*Objednávka_ACDC!C$67</f>
        <v>0</v>
      </c>
      <c r="F89" s="90">
        <f>'MA Vozidlo'!F89*Objednávka_ACDC!D$67</f>
        <v>0</v>
      </c>
      <c r="G89" s="90">
        <f>'MA Vozidlo'!G89*Objednávka_ACDC!E$67</f>
        <v>0</v>
      </c>
      <c r="H89" s="90">
        <f>'MA Vozidlo'!H89*Objednávka_ACDC!F$67</f>
        <v>0</v>
      </c>
      <c r="I89" s="90">
        <f>'MA Vozidlo'!I89*Objednávka_ACDC!G$67</f>
        <v>0</v>
      </c>
      <c r="J89" s="90">
        <f>'MA Vozidlo'!J89*Objednávka_ACDC!H$67</f>
        <v>0</v>
      </c>
      <c r="K89" s="90">
        <f>'MA Vozidlo'!K89*Objednávka_ACDC!I$67</f>
        <v>0</v>
      </c>
      <c r="L89" s="90">
        <f>'MA Vozidlo'!L89*Objednávka_ACDC!J$67</f>
        <v>0</v>
      </c>
      <c r="M89" s="90">
        <f>'MA Vozidlo'!M89*Objednávka_ACDC!K$67</f>
        <v>0</v>
      </c>
      <c r="N89" s="90">
        <f>'MA Vozidlo'!N89*Objednávka_ACDC!L$67</f>
        <v>0</v>
      </c>
      <c r="O89" s="90">
        <f>'MA Vozidlo'!O89*Objednávka_ACDC!M$67</f>
        <v>0</v>
      </c>
      <c r="P89" s="90">
        <f>'MA Vozidlo'!P89*Objednávka_ACDC!N$67</f>
        <v>0</v>
      </c>
      <c r="Q89" s="90">
        <f>'MA Vozidlo'!Q89*Objednávka_ACDC!O$67</f>
        <v>0</v>
      </c>
      <c r="R89" s="90">
        <f>'MA Vozidlo'!R89*Objednávka_ACDC!P$67</f>
        <v>0</v>
      </c>
      <c r="S89" s="90">
        <f>'MA Vozidlo'!S89*Objednávka_ACDC!Q$67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'MA Vozidlo'!E90*Objednávka_ACDC!C$67</f>
        <v>0</v>
      </c>
      <c r="F90" s="90">
        <f>'MA Vozidlo'!F90*Objednávka_ACDC!D$67</f>
        <v>0</v>
      </c>
      <c r="G90" s="90">
        <f>'MA Vozidlo'!G90*Objednávka_ACDC!E$67</f>
        <v>0</v>
      </c>
      <c r="H90" s="90">
        <f>'MA Vozidlo'!H90*Objednávka_ACDC!F$67</f>
        <v>0</v>
      </c>
      <c r="I90" s="90">
        <f>'MA Vozidlo'!I90*Objednávka_ACDC!G$67</f>
        <v>0</v>
      </c>
      <c r="J90" s="90">
        <f>'MA Vozidlo'!J90*Objednávka_ACDC!H$67</f>
        <v>0</v>
      </c>
      <c r="K90" s="90">
        <f>'MA Vozidlo'!K90*Objednávka_ACDC!I$67</f>
        <v>0</v>
      </c>
      <c r="L90" s="90">
        <f>'MA Vozidlo'!L90*Objednávka_ACDC!J$67</f>
        <v>0</v>
      </c>
      <c r="M90" s="90">
        <f>'MA Vozidlo'!M90*Objednávka_ACDC!K$67</f>
        <v>0</v>
      </c>
      <c r="N90" s="90">
        <f>'MA Vozidlo'!N90*Objednávka_ACDC!L$67</f>
        <v>0</v>
      </c>
      <c r="O90" s="90">
        <f>'MA Vozidlo'!O90*Objednávka_ACDC!M$67</f>
        <v>0</v>
      </c>
      <c r="P90" s="90">
        <f>'MA Vozidlo'!P90*Objednávka_ACDC!N$67</f>
        <v>0</v>
      </c>
      <c r="Q90" s="90">
        <f>'MA Vozidlo'!Q90*Objednávka_ACDC!O$67</f>
        <v>0</v>
      </c>
      <c r="R90" s="90">
        <f>'MA Vozidlo'!R90*Objednávka_ACDC!P$67</f>
        <v>0</v>
      </c>
      <c r="S90" s="90">
        <f>'MA Vozidlo'!S90*Objednávka_ACDC!Q$67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'MA Vozidlo'!E91*Objednávka_ACDC!C$67</f>
        <v>0</v>
      </c>
      <c r="F91" s="90">
        <f>'MA Vozidlo'!F91*Objednávka_ACDC!D$67</f>
        <v>0</v>
      </c>
      <c r="G91" s="90">
        <f>'MA Vozidlo'!G91*Objednávka_ACDC!E$67</f>
        <v>0</v>
      </c>
      <c r="H91" s="90">
        <f>'MA Vozidlo'!H91*Objednávka_ACDC!F$67</f>
        <v>0</v>
      </c>
      <c r="I91" s="90">
        <f>'MA Vozidlo'!I91*Objednávka_ACDC!G$67</f>
        <v>0</v>
      </c>
      <c r="J91" s="90">
        <f>'MA Vozidlo'!J91*Objednávka_ACDC!H$67</f>
        <v>0</v>
      </c>
      <c r="K91" s="90">
        <f>'MA Vozidlo'!K91*Objednávka_ACDC!I$67</f>
        <v>0</v>
      </c>
      <c r="L91" s="90">
        <f>'MA Vozidlo'!L91*Objednávka_ACDC!J$67</f>
        <v>0</v>
      </c>
      <c r="M91" s="90">
        <f>'MA Vozidlo'!M91*Objednávka_ACDC!K$67</f>
        <v>0</v>
      </c>
      <c r="N91" s="90">
        <f>'MA Vozidlo'!N91*Objednávka_ACDC!L$67</f>
        <v>0</v>
      </c>
      <c r="O91" s="90">
        <f>'MA Vozidlo'!O91*Objednávka_ACDC!M$67</f>
        <v>0</v>
      </c>
      <c r="P91" s="90">
        <f>'MA Vozidlo'!P91*Objednávka_ACDC!N$67</f>
        <v>0</v>
      </c>
      <c r="Q91" s="90">
        <f>'MA Vozidlo'!Q91*Objednávka_ACDC!O$67</f>
        <v>0</v>
      </c>
      <c r="R91" s="90">
        <f>'MA Vozidlo'!R91*Objednávka_ACDC!P$67</f>
        <v>0</v>
      </c>
      <c r="S91" s="90">
        <f>'MA Vozidlo'!S91*Objednávka_ACDC!Q$67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201</v>
      </c>
      <c r="C92" s="9"/>
      <c r="D92" s="61" t="s">
        <v>207</v>
      </c>
      <c r="E92" s="96">
        <f t="shared" ref="E92:S92" si="36">SUM(E67:E91)</f>
        <v>0</v>
      </c>
      <c r="F92" s="96">
        <f t="shared" si="36"/>
        <v>0</v>
      </c>
      <c r="G92" s="96">
        <f t="shared" si="36"/>
        <v>0</v>
      </c>
      <c r="H92" s="96">
        <f t="shared" si="36"/>
        <v>0</v>
      </c>
      <c r="I92" s="96">
        <f t="shared" si="36"/>
        <v>0</v>
      </c>
      <c r="J92" s="96">
        <f t="shared" si="36"/>
        <v>0</v>
      </c>
      <c r="K92" s="96">
        <f t="shared" si="36"/>
        <v>0</v>
      </c>
      <c r="L92" s="96">
        <f t="shared" si="36"/>
        <v>0</v>
      </c>
      <c r="M92" s="96">
        <f t="shared" si="36"/>
        <v>0</v>
      </c>
      <c r="N92" s="96">
        <f t="shared" si="36"/>
        <v>0</v>
      </c>
      <c r="O92" s="96">
        <f t="shared" si="36"/>
        <v>0</v>
      </c>
      <c r="P92" s="96">
        <f t="shared" si="36"/>
        <v>0</v>
      </c>
      <c r="Q92" s="96">
        <f t="shared" si="36"/>
        <v>0</v>
      </c>
      <c r="R92" s="96">
        <f t="shared" si="36"/>
        <v>0</v>
      </c>
      <c r="S92" s="96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203</v>
      </c>
      <c r="C94" s="9"/>
      <c r="D94" s="61" t="s">
        <v>208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200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'MA Vozidlo'!E98*Objednávka_AC!C$67</f>
        <v>0</v>
      </c>
      <c r="F98" s="83">
        <f>'MA Vozidlo'!F98*Objednávka_AC!D$67</f>
        <v>0</v>
      </c>
      <c r="G98" s="83">
        <f>'MA Vozidlo'!G98*Objednávka_AC!E$67</f>
        <v>0</v>
      </c>
      <c r="H98" s="83">
        <f>'MA Vozidlo'!H98*Objednávka_AC!F$67</f>
        <v>0</v>
      </c>
      <c r="I98" s="83">
        <f>'MA Vozidlo'!I98*Objednávka_AC!G$67</f>
        <v>0</v>
      </c>
      <c r="J98" s="83">
        <f>'MA Vozidlo'!J98*Objednávka_AC!H$67</f>
        <v>0</v>
      </c>
      <c r="K98" s="83">
        <f>'MA Vozidlo'!K98*Objednávka_AC!I$67</f>
        <v>0</v>
      </c>
      <c r="L98" s="83">
        <f>'MA Vozidlo'!L98*Objednávka_AC!J$67</f>
        <v>0</v>
      </c>
      <c r="M98" s="83">
        <f>'MA Vozidlo'!M98*Objednávka_AC!K$67</f>
        <v>0</v>
      </c>
      <c r="N98" s="83">
        <f>'MA Vozidlo'!N98*Objednávka_AC!L$67</f>
        <v>0</v>
      </c>
      <c r="O98" s="83">
        <f>'MA Vozidlo'!O98*Objednávka_AC!M$67</f>
        <v>0</v>
      </c>
      <c r="P98" s="83">
        <f>'MA Vozidlo'!P98*Objednávka_AC!N$67</f>
        <v>0</v>
      </c>
      <c r="Q98" s="83">
        <f>'MA Vozidlo'!Q98*Objednávka_AC!O$67</f>
        <v>0</v>
      </c>
      <c r="R98" s="83">
        <f>'MA Vozidlo'!R98*Objednávka_AC!P$67</f>
        <v>0</v>
      </c>
      <c r="S98" s="83">
        <f>'MA Vozidlo'!S98*Objednávka_AC!Q$67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'MA Vozidlo'!E99*Objednávka_AC!C$67</f>
        <v>0</v>
      </c>
      <c r="F99" s="90">
        <f>'MA Vozidlo'!F99*Objednávka_AC!D$67</f>
        <v>0</v>
      </c>
      <c r="G99" s="90">
        <f>'MA Vozidlo'!G99*Objednávka_AC!E$67</f>
        <v>0</v>
      </c>
      <c r="H99" s="90">
        <f>'MA Vozidlo'!H99*Objednávka_AC!F$67</f>
        <v>0</v>
      </c>
      <c r="I99" s="90">
        <f>'MA Vozidlo'!I99*Objednávka_AC!G$67</f>
        <v>0</v>
      </c>
      <c r="J99" s="90">
        <f>'MA Vozidlo'!J99*Objednávka_AC!H$67</f>
        <v>0</v>
      </c>
      <c r="K99" s="90">
        <f>'MA Vozidlo'!K99*Objednávka_AC!I$67</f>
        <v>0</v>
      </c>
      <c r="L99" s="90">
        <f>'MA Vozidlo'!L99*Objednávka_AC!J$67</f>
        <v>0</v>
      </c>
      <c r="M99" s="90">
        <f>'MA Vozidlo'!M99*Objednávka_AC!K$67</f>
        <v>0</v>
      </c>
      <c r="N99" s="90">
        <f>'MA Vozidlo'!N99*Objednávka_AC!L$67</f>
        <v>0</v>
      </c>
      <c r="O99" s="90">
        <f>'MA Vozidlo'!O99*Objednávka_AC!M$67</f>
        <v>0</v>
      </c>
      <c r="P99" s="90">
        <f>'MA Vozidlo'!P99*Objednávka_AC!N$67</f>
        <v>0</v>
      </c>
      <c r="Q99" s="90">
        <f>'MA Vozidlo'!Q99*Objednávka_AC!O$67</f>
        <v>0</v>
      </c>
      <c r="R99" s="90">
        <f>'MA Vozidlo'!R99*Objednávka_AC!P$67</f>
        <v>0</v>
      </c>
      <c r="S99" s="90">
        <f>'MA Vozidlo'!S99*Objednávka_AC!Q$67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'MA Vozidlo'!E100*Objednávka_AC!C$67</f>
        <v>0</v>
      </c>
      <c r="F100" s="90">
        <f>'MA Vozidlo'!F100*Objednávka_AC!D$67</f>
        <v>0</v>
      </c>
      <c r="G100" s="90">
        <f>'MA Vozidlo'!G100*Objednávka_AC!E$67</f>
        <v>0</v>
      </c>
      <c r="H100" s="90">
        <f>'MA Vozidlo'!H100*Objednávka_AC!F$67</f>
        <v>0</v>
      </c>
      <c r="I100" s="90">
        <f>'MA Vozidlo'!I100*Objednávka_AC!G$67</f>
        <v>0</v>
      </c>
      <c r="J100" s="90">
        <f>'MA Vozidlo'!J100*Objednávka_AC!H$67</f>
        <v>0</v>
      </c>
      <c r="K100" s="90">
        <f>'MA Vozidlo'!K100*Objednávka_AC!I$67</f>
        <v>0</v>
      </c>
      <c r="L100" s="90">
        <f>'MA Vozidlo'!L100*Objednávka_AC!J$67</f>
        <v>0</v>
      </c>
      <c r="M100" s="90">
        <f>'MA Vozidlo'!M100*Objednávka_AC!K$67</f>
        <v>0</v>
      </c>
      <c r="N100" s="90">
        <f>'MA Vozidlo'!N100*Objednávka_AC!L$67</f>
        <v>0</v>
      </c>
      <c r="O100" s="90">
        <f>'MA Vozidlo'!O100*Objednávka_AC!M$67</f>
        <v>0</v>
      </c>
      <c r="P100" s="90">
        <f>'MA Vozidlo'!P100*Objednávka_AC!N$67</f>
        <v>0</v>
      </c>
      <c r="Q100" s="90">
        <f>'MA Vozidlo'!Q100*Objednávka_AC!O$67</f>
        <v>0</v>
      </c>
      <c r="R100" s="90">
        <f>'MA Vozidlo'!R100*Objednávka_AC!P$67</f>
        <v>0</v>
      </c>
      <c r="S100" s="90">
        <f>'MA Vozidlo'!S100*Objednávka_AC!Q$67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'MA Vozidlo'!E101*Objednávka_AC!C$67</f>
        <v>0</v>
      </c>
      <c r="F101" s="90">
        <f>'MA Vozidlo'!F101*Objednávka_AC!D$67</f>
        <v>0</v>
      </c>
      <c r="G101" s="90">
        <f>'MA Vozidlo'!G101*Objednávka_AC!E$67</f>
        <v>0</v>
      </c>
      <c r="H101" s="90">
        <f>'MA Vozidlo'!H101*Objednávka_AC!F$67</f>
        <v>0</v>
      </c>
      <c r="I101" s="90">
        <f>'MA Vozidlo'!I101*Objednávka_AC!G$67</f>
        <v>0</v>
      </c>
      <c r="J101" s="90">
        <f>'MA Vozidlo'!J101*Objednávka_AC!H$67</f>
        <v>0</v>
      </c>
      <c r="K101" s="90">
        <f>'MA Vozidlo'!K101*Objednávka_AC!I$67</f>
        <v>0</v>
      </c>
      <c r="L101" s="90">
        <f>'MA Vozidlo'!L101*Objednávka_AC!J$67</f>
        <v>0</v>
      </c>
      <c r="M101" s="90">
        <f>'MA Vozidlo'!M101*Objednávka_AC!K$67</f>
        <v>0</v>
      </c>
      <c r="N101" s="90">
        <f>'MA Vozidlo'!N101*Objednávka_AC!L$67</f>
        <v>0</v>
      </c>
      <c r="O101" s="90">
        <f>'MA Vozidlo'!O101*Objednávka_AC!M$67</f>
        <v>0</v>
      </c>
      <c r="P101" s="90">
        <f>'MA Vozidlo'!P101*Objednávka_AC!N$67</f>
        <v>0</v>
      </c>
      <c r="Q101" s="90">
        <f>'MA Vozidlo'!Q101*Objednávka_AC!O$67</f>
        <v>0</v>
      </c>
      <c r="R101" s="90">
        <f>'MA Vozidlo'!R101*Objednávka_AC!P$67</f>
        <v>0</v>
      </c>
      <c r="S101" s="90">
        <f>'MA Vozidlo'!S101*Objednávka_AC!Q$67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'MA Vozidlo'!E102*Objednávka_AC!C$67</f>
        <v>0</v>
      </c>
      <c r="F102" s="90">
        <f>'MA Vozidlo'!F102*Objednávka_AC!D$67</f>
        <v>0</v>
      </c>
      <c r="G102" s="90">
        <f>'MA Vozidlo'!G102*Objednávka_AC!E$67</f>
        <v>0</v>
      </c>
      <c r="H102" s="90">
        <f>'MA Vozidlo'!H102*Objednávka_AC!F$67</f>
        <v>0</v>
      </c>
      <c r="I102" s="90">
        <f>'MA Vozidlo'!I102*Objednávka_AC!G$67</f>
        <v>0</v>
      </c>
      <c r="J102" s="90">
        <f>'MA Vozidlo'!J102*Objednávka_AC!H$67</f>
        <v>0</v>
      </c>
      <c r="K102" s="90">
        <f>'MA Vozidlo'!K102*Objednávka_AC!I$67</f>
        <v>0</v>
      </c>
      <c r="L102" s="90">
        <f>'MA Vozidlo'!L102*Objednávka_AC!J$67</f>
        <v>0</v>
      </c>
      <c r="M102" s="90">
        <f>'MA Vozidlo'!M102*Objednávka_AC!K$67</f>
        <v>0</v>
      </c>
      <c r="N102" s="90">
        <f>'MA Vozidlo'!N102*Objednávka_AC!L$67</f>
        <v>0</v>
      </c>
      <c r="O102" s="90">
        <f>'MA Vozidlo'!O102*Objednávka_AC!M$67</f>
        <v>0</v>
      </c>
      <c r="P102" s="90">
        <f>'MA Vozidlo'!P102*Objednávka_AC!N$67</f>
        <v>0</v>
      </c>
      <c r="Q102" s="90">
        <f>'MA Vozidlo'!Q102*Objednávka_AC!O$67</f>
        <v>0</v>
      </c>
      <c r="R102" s="90">
        <f>'MA Vozidlo'!R102*Objednávka_AC!P$67</f>
        <v>0</v>
      </c>
      <c r="S102" s="90">
        <f>'MA Vozidlo'!S102*Objednávka_AC!Q$67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106">
        <f>'MA Vozidlo'!E103</f>
        <v>0</v>
      </c>
      <c r="F103" s="106">
        <f>'MA Vozidlo'!F103</f>
        <v>0</v>
      </c>
      <c r="G103" s="106">
        <f>'MA Vozidlo'!G103</f>
        <v>0</v>
      </c>
      <c r="H103" s="106">
        <f>'MA Vozidlo'!H103</f>
        <v>0</v>
      </c>
      <c r="I103" s="106">
        <f>'MA Vozidlo'!I103</f>
        <v>0</v>
      </c>
      <c r="J103" s="106">
        <f>'MA Vozidlo'!J103</f>
        <v>0</v>
      </c>
      <c r="K103" s="106">
        <f>'MA Vozidlo'!K103</f>
        <v>0</v>
      </c>
      <c r="L103" s="106">
        <f>'MA Vozidlo'!L103</f>
        <v>0</v>
      </c>
      <c r="M103" s="106">
        <f>'MA Vozidlo'!M103</f>
        <v>0</v>
      </c>
      <c r="N103" s="106">
        <f>'MA Vozidlo'!N103</f>
        <v>0</v>
      </c>
      <c r="O103" s="106">
        <f>'MA Vozidlo'!O103</f>
        <v>0</v>
      </c>
      <c r="P103" s="106">
        <f>'MA Vozidlo'!P103</f>
        <v>0</v>
      </c>
      <c r="Q103" s="106">
        <f>'MA Vozidlo'!Q103</f>
        <v>0</v>
      </c>
      <c r="R103" s="106">
        <f>'MA Vozidlo'!R103</f>
        <v>0</v>
      </c>
      <c r="S103" s="106">
        <f>'MA Vozidlo'!S103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'MA Vozidlo'!E104*Objednávka_AC!C$67</f>
        <v>0</v>
      </c>
      <c r="F104" s="90">
        <f>'MA Vozidlo'!F104*Objednávka_AC!D$67</f>
        <v>0</v>
      </c>
      <c r="G104" s="90">
        <f>'MA Vozidlo'!G104*Objednávka_AC!E$67</f>
        <v>0</v>
      </c>
      <c r="H104" s="90">
        <f>'MA Vozidlo'!H104*Objednávka_AC!F$67</f>
        <v>0</v>
      </c>
      <c r="I104" s="90">
        <f>'MA Vozidlo'!I104*Objednávka_AC!G$67</f>
        <v>0</v>
      </c>
      <c r="J104" s="90">
        <f>'MA Vozidlo'!J104*Objednávka_AC!H$67</f>
        <v>0</v>
      </c>
      <c r="K104" s="90">
        <f>'MA Vozidlo'!K104*Objednávka_AC!I$67</f>
        <v>0</v>
      </c>
      <c r="L104" s="90">
        <f>'MA Vozidlo'!L104*Objednávka_AC!J$67</f>
        <v>0</v>
      </c>
      <c r="M104" s="90">
        <f>'MA Vozidlo'!M104*Objednávka_AC!K$67</f>
        <v>0</v>
      </c>
      <c r="N104" s="90">
        <f>'MA Vozidlo'!N104*Objednávka_AC!L$67</f>
        <v>0</v>
      </c>
      <c r="O104" s="90">
        <f>'MA Vozidlo'!O104*Objednávka_AC!M$67</f>
        <v>0</v>
      </c>
      <c r="P104" s="90">
        <f>'MA Vozidlo'!P104*Objednávka_AC!N$67</f>
        <v>0</v>
      </c>
      <c r="Q104" s="90">
        <f>'MA Vozidlo'!Q104*Objednávka_AC!O$67</f>
        <v>0</v>
      </c>
      <c r="R104" s="90">
        <f>'MA Vozidlo'!R104*Objednávka_AC!P$67</f>
        <v>0</v>
      </c>
      <c r="S104" s="90">
        <f>'MA Vozidlo'!S104*Objednávka_AC!Q$67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106">
        <f>'MA Vozidlo'!E105</f>
        <v>0</v>
      </c>
      <c r="F105" s="106">
        <f>'MA Vozidlo'!F105</f>
        <v>0</v>
      </c>
      <c r="G105" s="106">
        <f>'MA Vozidlo'!G105</f>
        <v>0</v>
      </c>
      <c r="H105" s="106">
        <f>'MA Vozidlo'!H105</f>
        <v>0</v>
      </c>
      <c r="I105" s="106">
        <f>'MA Vozidlo'!I105</f>
        <v>0</v>
      </c>
      <c r="J105" s="106">
        <f>'MA Vozidlo'!J105</f>
        <v>0</v>
      </c>
      <c r="K105" s="106">
        <f>'MA Vozidlo'!K105</f>
        <v>0</v>
      </c>
      <c r="L105" s="106">
        <f>'MA Vozidlo'!L105</f>
        <v>0</v>
      </c>
      <c r="M105" s="106">
        <f>'MA Vozidlo'!M105</f>
        <v>0</v>
      </c>
      <c r="N105" s="106">
        <f>'MA Vozidlo'!N105</f>
        <v>0</v>
      </c>
      <c r="O105" s="106">
        <f>'MA Vozidlo'!O105</f>
        <v>0</v>
      </c>
      <c r="P105" s="106">
        <f>'MA Vozidlo'!P105</f>
        <v>0</v>
      </c>
      <c r="Q105" s="106">
        <f>'MA Vozidlo'!Q105</f>
        <v>0</v>
      </c>
      <c r="R105" s="106">
        <f>'MA Vozidlo'!R105</f>
        <v>0</v>
      </c>
      <c r="S105" s="106">
        <f>'MA Vozidlo'!S105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'MA Vozidlo'!E106*Objednávka_AC!C$67</f>
        <v>0</v>
      </c>
      <c r="F106" s="90">
        <f>'MA Vozidlo'!F106*Objednávka_AC!D$67</f>
        <v>0</v>
      </c>
      <c r="G106" s="90">
        <f>'MA Vozidlo'!G106*Objednávka_AC!E$67</f>
        <v>0</v>
      </c>
      <c r="H106" s="90">
        <f>'MA Vozidlo'!H106*Objednávka_AC!F$67</f>
        <v>0</v>
      </c>
      <c r="I106" s="90">
        <f>'MA Vozidlo'!I106*Objednávka_AC!G$67</f>
        <v>0</v>
      </c>
      <c r="J106" s="90">
        <f>'MA Vozidlo'!J106*Objednávka_AC!H$67</f>
        <v>0</v>
      </c>
      <c r="K106" s="90">
        <f>'MA Vozidlo'!K106*Objednávka_AC!I$67</f>
        <v>0</v>
      </c>
      <c r="L106" s="90">
        <f>'MA Vozidlo'!L106*Objednávka_AC!J$67</f>
        <v>0</v>
      </c>
      <c r="M106" s="90">
        <f>'MA Vozidlo'!M106*Objednávka_AC!K$67</f>
        <v>0</v>
      </c>
      <c r="N106" s="90">
        <f>'MA Vozidlo'!N106*Objednávka_AC!L$67</f>
        <v>0</v>
      </c>
      <c r="O106" s="90">
        <f>'MA Vozidlo'!O106*Objednávka_AC!M$67</f>
        <v>0</v>
      </c>
      <c r="P106" s="90">
        <f>'MA Vozidlo'!P106*Objednávka_AC!N$67</f>
        <v>0</v>
      </c>
      <c r="Q106" s="90">
        <f>'MA Vozidlo'!Q106*Objednávka_AC!O$67</f>
        <v>0</v>
      </c>
      <c r="R106" s="90">
        <f>'MA Vozidlo'!R106*Objednávka_AC!P$67</f>
        <v>0</v>
      </c>
      <c r="S106" s="90">
        <f>'MA Vozidlo'!S106*Objednávka_AC!Q$67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'MA Vozidlo'!E107*Objednávka_AC!C$67</f>
        <v>0</v>
      </c>
      <c r="F107" s="90">
        <f>'MA Vozidlo'!F107*Objednávka_AC!D$67</f>
        <v>0</v>
      </c>
      <c r="G107" s="90">
        <f>'MA Vozidlo'!G107*Objednávka_AC!E$67</f>
        <v>0</v>
      </c>
      <c r="H107" s="90">
        <f>'MA Vozidlo'!H107*Objednávka_AC!F$67</f>
        <v>0</v>
      </c>
      <c r="I107" s="90">
        <f>'MA Vozidlo'!I107*Objednávka_AC!G$67</f>
        <v>0</v>
      </c>
      <c r="J107" s="90">
        <f>'MA Vozidlo'!J107*Objednávka_AC!H$67</f>
        <v>0</v>
      </c>
      <c r="K107" s="90">
        <f>'MA Vozidlo'!K107*Objednávka_AC!I$67</f>
        <v>0</v>
      </c>
      <c r="L107" s="90">
        <f>'MA Vozidlo'!L107*Objednávka_AC!J$67</f>
        <v>0</v>
      </c>
      <c r="M107" s="90">
        <f>'MA Vozidlo'!M107*Objednávka_AC!K$67</f>
        <v>0</v>
      </c>
      <c r="N107" s="90">
        <f>'MA Vozidlo'!N107*Objednávka_AC!L$67</f>
        <v>0</v>
      </c>
      <c r="O107" s="90">
        <f>'MA Vozidlo'!O107*Objednávka_AC!M$67</f>
        <v>0</v>
      </c>
      <c r="P107" s="90">
        <f>'MA Vozidlo'!P107*Objednávka_AC!N$67</f>
        <v>0</v>
      </c>
      <c r="Q107" s="90">
        <f>'MA Vozidlo'!Q107*Objednávka_AC!O$67</f>
        <v>0</v>
      </c>
      <c r="R107" s="90">
        <f>'MA Vozidlo'!R107*Objednávka_AC!P$67</f>
        <v>0</v>
      </c>
      <c r="S107" s="90">
        <f>'MA Vozidlo'!S107*Objednávka_AC!Q$67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'MA Vozidlo'!E108*Objednávka_AC!C$67</f>
        <v>0</v>
      </c>
      <c r="F108" s="90">
        <f>'MA Vozidlo'!F108*Objednávka_AC!D$67</f>
        <v>0</v>
      </c>
      <c r="G108" s="90">
        <f>'MA Vozidlo'!G108*Objednávka_AC!E$67</f>
        <v>0</v>
      </c>
      <c r="H108" s="90">
        <f>'MA Vozidlo'!H108*Objednávka_AC!F$67</f>
        <v>0</v>
      </c>
      <c r="I108" s="90">
        <f>'MA Vozidlo'!I108*Objednávka_AC!G$67</f>
        <v>0</v>
      </c>
      <c r="J108" s="90">
        <f>'MA Vozidlo'!J108*Objednávka_AC!H$67</f>
        <v>0</v>
      </c>
      <c r="K108" s="90">
        <f>'MA Vozidlo'!K108*Objednávka_AC!I$67</f>
        <v>0</v>
      </c>
      <c r="L108" s="90">
        <f>'MA Vozidlo'!L108*Objednávka_AC!J$67</f>
        <v>0</v>
      </c>
      <c r="M108" s="90">
        <f>'MA Vozidlo'!M108*Objednávka_AC!K$67</f>
        <v>0</v>
      </c>
      <c r="N108" s="90">
        <f>'MA Vozidlo'!N108*Objednávka_AC!L$67</f>
        <v>0</v>
      </c>
      <c r="O108" s="90">
        <f>'MA Vozidlo'!O108*Objednávka_AC!M$67</f>
        <v>0</v>
      </c>
      <c r="P108" s="90">
        <f>'MA Vozidlo'!P108*Objednávka_AC!N$67</f>
        <v>0</v>
      </c>
      <c r="Q108" s="90">
        <f>'MA Vozidlo'!Q108*Objednávka_AC!O$67</f>
        <v>0</v>
      </c>
      <c r="R108" s="90">
        <f>'MA Vozidlo'!R108*Objednávka_AC!P$67</f>
        <v>0</v>
      </c>
      <c r="S108" s="90">
        <f>'MA Vozidlo'!S108*Objednávka_AC!Q$67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'MA Vozidlo'!E109*Objednávka_AC!C$67</f>
        <v>0</v>
      </c>
      <c r="F109" s="90">
        <f>'MA Vozidlo'!F109*Objednávka_AC!D$67</f>
        <v>0</v>
      </c>
      <c r="G109" s="90">
        <f>'MA Vozidlo'!G109*Objednávka_AC!E$67</f>
        <v>0</v>
      </c>
      <c r="H109" s="90">
        <f>'MA Vozidlo'!H109*Objednávka_AC!F$67</f>
        <v>0</v>
      </c>
      <c r="I109" s="90">
        <f>'MA Vozidlo'!I109*Objednávka_AC!G$67</f>
        <v>0</v>
      </c>
      <c r="J109" s="90">
        <f>'MA Vozidlo'!J109*Objednávka_AC!H$67</f>
        <v>0</v>
      </c>
      <c r="K109" s="90">
        <f>'MA Vozidlo'!K109*Objednávka_AC!I$67</f>
        <v>0</v>
      </c>
      <c r="L109" s="90">
        <f>'MA Vozidlo'!L109*Objednávka_AC!J$67</f>
        <v>0</v>
      </c>
      <c r="M109" s="90">
        <f>'MA Vozidlo'!M109*Objednávka_AC!K$67</f>
        <v>0</v>
      </c>
      <c r="N109" s="90">
        <f>'MA Vozidlo'!N109*Objednávka_AC!L$67</f>
        <v>0</v>
      </c>
      <c r="O109" s="90">
        <f>'MA Vozidlo'!O109*Objednávka_AC!M$67</f>
        <v>0</v>
      </c>
      <c r="P109" s="90">
        <f>'MA Vozidlo'!P109*Objednávka_AC!N$67</f>
        <v>0</v>
      </c>
      <c r="Q109" s="90">
        <f>'MA Vozidlo'!Q109*Objednávka_AC!O$67</f>
        <v>0</v>
      </c>
      <c r="R109" s="90">
        <f>'MA Vozidlo'!R109*Objednávka_AC!P$67</f>
        <v>0</v>
      </c>
      <c r="S109" s="90">
        <f>'MA Vozidlo'!S109*Objednávka_AC!Q$67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'MA Vozidlo'!E110*Objednávka_AC!C$67</f>
        <v>0</v>
      </c>
      <c r="F110" s="90">
        <f>'MA Vozidlo'!F110*Objednávka_AC!D$67</f>
        <v>0</v>
      </c>
      <c r="G110" s="90">
        <f>'MA Vozidlo'!G110*Objednávka_AC!E$67</f>
        <v>0</v>
      </c>
      <c r="H110" s="90">
        <f>'MA Vozidlo'!H110*Objednávka_AC!F$67</f>
        <v>0</v>
      </c>
      <c r="I110" s="90">
        <f>'MA Vozidlo'!I110*Objednávka_AC!G$67</f>
        <v>0</v>
      </c>
      <c r="J110" s="90">
        <f>'MA Vozidlo'!J110*Objednávka_AC!H$67</f>
        <v>0</v>
      </c>
      <c r="K110" s="90">
        <f>'MA Vozidlo'!K110*Objednávka_AC!I$67</f>
        <v>0</v>
      </c>
      <c r="L110" s="90">
        <f>'MA Vozidlo'!L110*Objednávka_AC!J$67</f>
        <v>0</v>
      </c>
      <c r="M110" s="90">
        <f>'MA Vozidlo'!M110*Objednávka_AC!K$67</f>
        <v>0</v>
      </c>
      <c r="N110" s="90">
        <f>'MA Vozidlo'!N110*Objednávka_AC!L$67</f>
        <v>0</v>
      </c>
      <c r="O110" s="90">
        <f>'MA Vozidlo'!O110*Objednávka_AC!M$67</f>
        <v>0</v>
      </c>
      <c r="P110" s="90">
        <f>'MA Vozidlo'!P110*Objednávka_AC!N$67</f>
        <v>0</v>
      </c>
      <c r="Q110" s="90">
        <f>'MA Vozidlo'!Q110*Objednávka_AC!O$67</f>
        <v>0</v>
      </c>
      <c r="R110" s="90">
        <f>'MA Vozidlo'!R110*Objednávka_AC!P$67</f>
        <v>0</v>
      </c>
      <c r="S110" s="90">
        <f>'MA Vozidlo'!S110*Objednávka_AC!Q$67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'MA Vozidlo'!E111*Objednávka_AC!C$67</f>
        <v>0</v>
      </c>
      <c r="F111" s="90">
        <f>'MA Vozidlo'!F111*Objednávka_AC!D$67</f>
        <v>0</v>
      </c>
      <c r="G111" s="90">
        <f>'MA Vozidlo'!G111*Objednávka_AC!E$67</f>
        <v>0</v>
      </c>
      <c r="H111" s="90">
        <f>'MA Vozidlo'!H111*Objednávka_AC!F$67</f>
        <v>0</v>
      </c>
      <c r="I111" s="90">
        <f>'MA Vozidlo'!I111*Objednávka_AC!G$67</f>
        <v>0</v>
      </c>
      <c r="J111" s="90">
        <f>'MA Vozidlo'!J111*Objednávka_AC!H$67</f>
        <v>0</v>
      </c>
      <c r="K111" s="90">
        <f>'MA Vozidlo'!K111*Objednávka_AC!I$67</f>
        <v>0</v>
      </c>
      <c r="L111" s="90">
        <f>'MA Vozidlo'!L111*Objednávka_AC!J$67</f>
        <v>0</v>
      </c>
      <c r="M111" s="90">
        <f>'MA Vozidlo'!M111*Objednávka_AC!K$67</f>
        <v>0</v>
      </c>
      <c r="N111" s="90">
        <f>'MA Vozidlo'!N111*Objednávka_AC!L$67</f>
        <v>0</v>
      </c>
      <c r="O111" s="90">
        <f>'MA Vozidlo'!O111*Objednávka_AC!M$67</f>
        <v>0</v>
      </c>
      <c r="P111" s="90">
        <f>'MA Vozidlo'!P111*Objednávka_AC!N$67</f>
        <v>0</v>
      </c>
      <c r="Q111" s="90">
        <f>'MA Vozidlo'!Q111*Objednávka_AC!O$67</f>
        <v>0</v>
      </c>
      <c r="R111" s="90">
        <f>'MA Vozidlo'!R111*Objednávka_AC!P$67</f>
        <v>0</v>
      </c>
      <c r="S111" s="90">
        <f>'MA Vozidlo'!S111*Objednávka_AC!Q$67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'MA Vozidlo'!E112*Objednávka_AC!C$67</f>
        <v>0</v>
      </c>
      <c r="F112" s="90">
        <f>'MA Vozidlo'!F112*Objednávka_AC!D$67</f>
        <v>0</v>
      </c>
      <c r="G112" s="90">
        <f>'MA Vozidlo'!G112*Objednávka_AC!E$67</f>
        <v>0</v>
      </c>
      <c r="H112" s="90">
        <f>'MA Vozidlo'!H112*Objednávka_AC!F$67</f>
        <v>0</v>
      </c>
      <c r="I112" s="90">
        <f>'MA Vozidlo'!I112*Objednávka_AC!G$67</f>
        <v>0</v>
      </c>
      <c r="J112" s="90">
        <f>'MA Vozidlo'!J112*Objednávka_AC!H$67</f>
        <v>0</v>
      </c>
      <c r="K112" s="90">
        <f>'MA Vozidlo'!K112*Objednávka_AC!I$67</f>
        <v>0</v>
      </c>
      <c r="L112" s="90">
        <f>'MA Vozidlo'!L112*Objednávka_AC!J$67</f>
        <v>0</v>
      </c>
      <c r="M112" s="90">
        <f>'MA Vozidlo'!M112*Objednávka_AC!K$67</f>
        <v>0</v>
      </c>
      <c r="N112" s="90">
        <f>'MA Vozidlo'!N112*Objednávka_AC!L$67</f>
        <v>0</v>
      </c>
      <c r="O112" s="90">
        <f>'MA Vozidlo'!O112*Objednávka_AC!M$67</f>
        <v>0</v>
      </c>
      <c r="P112" s="90">
        <f>'MA Vozidlo'!P112*Objednávka_AC!N$67</f>
        <v>0</v>
      </c>
      <c r="Q112" s="90">
        <f>'MA Vozidlo'!Q112*Objednávka_AC!O$67</f>
        <v>0</v>
      </c>
      <c r="R112" s="90">
        <f>'MA Vozidlo'!R112*Objednávka_AC!P$67</f>
        <v>0</v>
      </c>
      <c r="S112" s="90">
        <f>'MA Vozidlo'!S112*Objednávka_AC!Q$67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'MA Vozidlo'!E113*Objednávka_AC!C$67</f>
        <v>0</v>
      </c>
      <c r="F113" s="90">
        <f>'MA Vozidlo'!F113*Objednávka_AC!D$67</f>
        <v>0</v>
      </c>
      <c r="G113" s="90">
        <f>'MA Vozidlo'!G113*Objednávka_AC!E$67</f>
        <v>0</v>
      </c>
      <c r="H113" s="90">
        <f>'MA Vozidlo'!H113*Objednávka_AC!F$67</f>
        <v>0</v>
      </c>
      <c r="I113" s="90">
        <f>'MA Vozidlo'!I113*Objednávka_AC!G$67</f>
        <v>0</v>
      </c>
      <c r="J113" s="90">
        <f>'MA Vozidlo'!J113*Objednávka_AC!H$67</f>
        <v>0</v>
      </c>
      <c r="K113" s="90">
        <f>'MA Vozidlo'!K113*Objednávka_AC!I$67</f>
        <v>0</v>
      </c>
      <c r="L113" s="90">
        <f>'MA Vozidlo'!L113*Objednávka_AC!J$67</f>
        <v>0</v>
      </c>
      <c r="M113" s="90">
        <f>'MA Vozidlo'!M113*Objednávka_AC!K$67</f>
        <v>0</v>
      </c>
      <c r="N113" s="90">
        <f>'MA Vozidlo'!N113*Objednávka_AC!L$67</f>
        <v>0</v>
      </c>
      <c r="O113" s="90">
        <f>'MA Vozidlo'!O113*Objednávka_AC!M$67</f>
        <v>0</v>
      </c>
      <c r="P113" s="90">
        <f>'MA Vozidlo'!P113*Objednávka_AC!N$67</f>
        <v>0</v>
      </c>
      <c r="Q113" s="90">
        <f>'MA Vozidlo'!Q113*Objednávka_AC!O$67</f>
        <v>0</v>
      </c>
      <c r="R113" s="90">
        <f>'MA Vozidlo'!R113*Objednávka_AC!P$67</f>
        <v>0</v>
      </c>
      <c r="S113" s="90">
        <f>'MA Vozidlo'!S113*Objednávka_AC!Q$67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'MA Vozidlo'!E114*Objednávka_AC!C$67</f>
        <v>0</v>
      </c>
      <c r="F114" s="90">
        <f>'MA Vozidlo'!F114*Objednávka_AC!D$67</f>
        <v>0</v>
      </c>
      <c r="G114" s="90">
        <f>'MA Vozidlo'!G114*Objednávka_AC!E$67</f>
        <v>0</v>
      </c>
      <c r="H114" s="90">
        <f>'MA Vozidlo'!H114*Objednávka_AC!F$67</f>
        <v>0</v>
      </c>
      <c r="I114" s="90">
        <f>'MA Vozidlo'!I114*Objednávka_AC!G$67</f>
        <v>0</v>
      </c>
      <c r="J114" s="90">
        <f>'MA Vozidlo'!J114*Objednávka_AC!H$67</f>
        <v>0</v>
      </c>
      <c r="K114" s="90">
        <f>'MA Vozidlo'!K114*Objednávka_AC!I$67</f>
        <v>0</v>
      </c>
      <c r="L114" s="90">
        <f>'MA Vozidlo'!L114*Objednávka_AC!J$67</f>
        <v>0</v>
      </c>
      <c r="M114" s="90">
        <f>'MA Vozidlo'!M114*Objednávka_AC!K$67</f>
        <v>0</v>
      </c>
      <c r="N114" s="90">
        <f>'MA Vozidlo'!N114*Objednávka_AC!L$67</f>
        <v>0</v>
      </c>
      <c r="O114" s="90">
        <f>'MA Vozidlo'!O114*Objednávka_AC!M$67</f>
        <v>0</v>
      </c>
      <c r="P114" s="90">
        <f>'MA Vozidlo'!P114*Objednávka_AC!N$67</f>
        <v>0</v>
      </c>
      <c r="Q114" s="90">
        <f>'MA Vozidlo'!Q114*Objednávka_AC!O$67</f>
        <v>0</v>
      </c>
      <c r="R114" s="90">
        <f>'MA Vozidlo'!R114*Objednávka_AC!P$67</f>
        <v>0</v>
      </c>
      <c r="S114" s="90">
        <f>'MA Vozidlo'!S114*Objednávka_AC!Q$67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'MA Vozidlo'!E115*Objednávka_AC!C$67</f>
        <v>0</v>
      </c>
      <c r="F115" s="90">
        <f>'MA Vozidlo'!F115*Objednávka_AC!D$67</f>
        <v>0</v>
      </c>
      <c r="G115" s="90">
        <f>'MA Vozidlo'!G115*Objednávka_AC!E$67</f>
        <v>0</v>
      </c>
      <c r="H115" s="90">
        <f>'MA Vozidlo'!H115*Objednávka_AC!F$67</f>
        <v>0</v>
      </c>
      <c r="I115" s="90">
        <f>'MA Vozidlo'!I115*Objednávka_AC!G$67</f>
        <v>0</v>
      </c>
      <c r="J115" s="90">
        <f>'MA Vozidlo'!J115*Objednávka_AC!H$67</f>
        <v>0</v>
      </c>
      <c r="K115" s="90">
        <f>'MA Vozidlo'!K115*Objednávka_AC!I$67</f>
        <v>0</v>
      </c>
      <c r="L115" s="90">
        <f>'MA Vozidlo'!L115*Objednávka_AC!J$67</f>
        <v>0</v>
      </c>
      <c r="M115" s="90">
        <f>'MA Vozidlo'!M115*Objednávka_AC!K$67</f>
        <v>0</v>
      </c>
      <c r="N115" s="90">
        <f>'MA Vozidlo'!N115*Objednávka_AC!L$67</f>
        <v>0</v>
      </c>
      <c r="O115" s="90">
        <f>'MA Vozidlo'!O115*Objednávka_AC!M$67</f>
        <v>0</v>
      </c>
      <c r="P115" s="90">
        <f>'MA Vozidlo'!P115*Objednávka_AC!N$67</f>
        <v>0</v>
      </c>
      <c r="Q115" s="90">
        <f>'MA Vozidlo'!Q115*Objednávka_AC!O$67</f>
        <v>0</v>
      </c>
      <c r="R115" s="90">
        <f>'MA Vozidlo'!R115*Objednávka_AC!P$67</f>
        <v>0</v>
      </c>
      <c r="S115" s="90">
        <f>'MA Vozidlo'!S115*Objednávka_AC!Q$67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'MA Vozidlo'!E116*Objednávka_AC!C$67</f>
        <v>0</v>
      </c>
      <c r="F116" s="90">
        <f>'MA Vozidlo'!F116*Objednávka_AC!D$67</f>
        <v>0</v>
      </c>
      <c r="G116" s="90">
        <f>'MA Vozidlo'!G116*Objednávka_AC!E$67</f>
        <v>0</v>
      </c>
      <c r="H116" s="90">
        <f>'MA Vozidlo'!H116*Objednávka_AC!F$67</f>
        <v>0</v>
      </c>
      <c r="I116" s="90">
        <f>'MA Vozidlo'!I116*Objednávka_AC!G$67</f>
        <v>0</v>
      </c>
      <c r="J116" s="90">
        <f>'MA Vozidlo'!J116*Objednávka_AC!H$67</f>
        <v>0</v>
      </c>
      <c r="K116" s="90">
        <f>'MA Vozidlo'!K116*Objednávka_AC!I$67</f>
        <v>0</v>
      </c>
      <c r="L116" s="90">
        <f>'MA Vozidlo'!L116*Objednávka_AC!J$67</f>
        <v>0</v>
      </c>
      <c r="M116" s="90">
        <f>'MA Vozidlo'!M116*Objednávka_AC!K$67</f>
        <v>0</v>
      </c>
      <c r="N116" s="90">
        <f>'MA Vozidlo'!N116*Objednávka_AC!L$67</f>
        <v>0</v>
      </c>
      <c r="O116" s="90">
        <f>'MA Vozidlo'!O116*Objednávka_AC!M$67</f>
        <v>0</v>
      </c>
      <c r="P116" s="90">
        <f>'MA Vozidlo'!P116*Objednávka_AC!N$67</f>
        <v>0</v>
      </c>
      <c r="Q116" s="90">
        <f>'MA Vozidlo'!Q116*Objednávka_AC!O$67</f>
        <v>0</v>
      </c>
      <c r="R116" s="90">
        <f>'MA Vozidlo'!R116*Objednávka_AC!P$67</f>
        <v>0</v>
      </c>
      <c r="S116" s="90">
        <f>'MA Vozidlo'!S116*Objednávka_AC!Q$67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'MA Vozidlo'!E117*Objednávka_AC!C$67</f>
        <v>0</v>
      </c>
      <c r="F117" s="90">
        <f>'MA Vozidlo'!F117*Objednávka_AC!D$67</f>
        <v>0</v>
      </c>
      <c r="G117" s="90">
        <f>'MA Vozidlo'!G117*Objednávka_AC!E$67</f>
        <v>0</v>
      </c>
      <c r="H117" s="90">
        <f>'MA Vozidlo'!H117*Objednávka_AC!F$67</f>
        <v>0</v>
      </c>
      <c r="I117" s="90">
        <f>'MA Vozidlo'!I117*Objednávka_AC!G$67</f>
        <v>0</v>
      </c>
      <c r="J117" s="90">
        <f>'MA Vozidlo'!J117*Objednávka_AC!H$67</f>
        <v>0</v>
      </c>
      <c r="K117" s="90">
        <f>'MA Vozidlo'!K117*Objednávka_AC!I$67</f>
        <v>0</v>
      </c>
      <c r="L117" s="90">
        <f>'MA Vozidlo'!L117*Objednávka_AC!J$67</f>
        <v>0</v>
      </c>
      <c r="M117" s="90">
        <f>'MA Vozidlo'!M117*Objednávka_AC!K$67</f>
        <v>0</v>
      </c>
      <c r="N117" s="90">
        <f>'MA Vozidlo'!N117*Objednávka_AC!L$67</f>
        <v>0</v>
      </c>
      <c r="O117" s="90">
        <f>'MA Vozidlo'!O117*Objednávka_AC!M$67</f>
        <v>0</v>
      </c>
      <c r="P117" s="90">
        <f>'MA Vozidlo'!P117*Objednávka_AC!N$67</f>
        <v>0</v>
      </c>
      <c r="Q117" s="90">
        <f>'MA Vozidlo'!Q117*Objednávka_AC!O$67</f>
        <v>0</v>
      </c>
      <c r="R117" s="90">
        <f>'MA Vozidlo'!R117*Objednávka_AC!P$67</f>
        <v>0</v>
      </c>
      <c r="S117" s="90">
        <f>'MA Vozidlo'!S117*Objednávka_AC!Q$67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'MA Vozidlo'!E118*Objednávka_AC!C$67</f>
        <v>0</v>
      </c>
      <c r="F118" s="90">
        <f>'MA Vozidlo'!F118*Objednávka_AC!D$67</f>
        <v>0</v>
      </c>
      <c r="G118" s="90">
        <f>'MA Vozidlo'!G118*Objednávka_AC!E$67</f>
        <v>0</v>
      </c>
      <c r="H118" s="90">
        <f>'MA Vozidlo'!H118*Objednávka_AC!F$67</f>
        <v>0</v>
      </c>
      <c r="I118" s="90">
        <f>'MA Vozidlo'!I118*Objednávka_AC!G$67</f>
        <v>0</v>
      </c>
      <c r="J118" s="90">
        <f>'MA Vozidlo'!J118*Objednávka_AC!H$67</f>
        <v>0</v>
      </c>
      <c r="K118" s="90">
        <f>'MA Vozidlo'!K118*Objednávka_AC!I$67</f>
        <v>0</v>
      </c>
      <c r="L118" s="90">
        <f>'MA Vozidlo'!L118*Objednávka_AC!J$67</f>
        <v>0</v>
      </c>
      <c r="M118" s="90">
        <f>'MA Vozidlo'!M118*Objednávka_AC!K$67</f>
        <v>0</v>
      </c>
      <c r="N118" s="90">
        <f>'MA Vozidlo'!N118*Objednávka_AC!L$67</f>
        <v>0</v>
      </c>
      <c r="O118" s="90">
        <f>'MA Vozidlo'!O118*Objednávka_AC!M$67</f>
        <v>0</v>
      </c>
      <c r="P118" s="90">
        <f>'MA Vozidlo'!P118*Objednávka_AC!N$67</f>
        <v>0</v>
      </c>
      <c r="Q118" s="90">
        <f>'MA Vozidlo'!Q118*Objednávka_AC!O$67</f>
        <v>0</v>
      </c>
      <c r="R118" s="90">
        <f>'MA Vozidlo'!R118*Objednávka_AC!P$67</f>
        <v>0</v>
      </c>
      <c r="S118" s="90">
        <f>'MA Vozidlo'!S118*Objednávka_AC!Q$67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'MA Vozidlo'!E119*Objednávka_AC!C$67</f>
        <v>0</v>
      </c>
      <c r="F119" s="90">
        <f>'MA Vozidlo'!F119*Objednávka_AC!D$67</f>
        <v>0</v>
      </c>
      <c r="G119" s="90">
        <f>'MA Vozidlo'!G119*Objednávka_AC!E$67</f>
        <v>0</v>
      </c>
      <c r="H119" s="90">
        <f>'MA Vozidlo'!H119*Objednávka_AC!F$67</f>
        <v>0</v>
      </c>
      <c r="I119" s="90">
        <f>'MA Vozidlo'!I119*Objednávka_AC!G$67</f>
        <v>0</v>
      </c>
      <c r="J119" s="90">
        <f>'MA Vozidlo'!J119*Objednávka_AC!H$67</f>
        <v>0</v>
      </c>
      <c r="K119" s="90">
        <f>'MA Vozidlo'!K119*Objednávka_AC!I$67</f>
        <v>0</v>
      </c>
      <c r="L119" s="90">
        <f>'MA Vozidlo'!L119*Objednávka_AC!J$67</f>
        <v>0</v>
      </c>
      <c r="M119" s="90">
        <f>'MA Vozidlo'!M119*Objednávka_AC!K$67</f>
        <v>0</v>
      </c>
      <c r="N119" s="90">
        <f>'MA Vozidlo'!N119*Objednávka_AC!L$67</f>
        <v>0</v>
      </c>
      <c r="O119" s="90">
        <f>'MA Vozidlo'!O119*Objednávka_AC!M$67</f>
        <v>0</v>
      </c>
      <c r="P119" s="90">
        <f>'MA Vozidlo'!P119*Objednávka_AC!N$67</f>
        <v>0</v>
      </c>
      <c r="Q119" s="90">
        <f>'MA Vozidlo'!Q119*Objednávka_AC!O$67</f>
        <v>0</v>
      </c>
      <c r="R119" s="90">
        <f>'MA Vozidlo'!R119*Objednávka_AC!P$67</f>
        <v>0</v>
      </c>
      <c r="S119" s="90">
        <f>'MA Vozidlo'!S119*Objednávka_AC!Q$67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'MA Vozidlo'!E120*Objednávka_AC!C$67</f>
        <v>0</v>
      </c>
      <c r="F120" s="90">
        <f>'MA Vozidlo'!F120*Objednávka_AC!D$67</f>
        <v>0</v>
      </c>
      <c r="G120" s="90">
        <f>'MA Vozidlo'!G120*Objednávka_AC!E$67</f>
        <v>0</v>
      </c>
      <c r="H120" s="90">
        <f>'MA Vozidlo'!H120*Objednávka_AC!F$67</f>
        <v>0</v>
      </c>
      <c r="I120" s="90">
        <f>'MA Vozidlo'!I120*Objednávka_AC!G$67</f>
        <v>0</v>
      </c>
      <c r="J120" s="90">
        <f>'MA Vozidlo'!J120*Objednávka_AC!H$67</f>
        <v>0</v>
      </c>
      <c r="K120" s="90">
        <f>'MA Vozidlo'!K120*Objednávka_AC!I$67</f>
        <v>0</v>
      </c>
      <c r="L120" s="90">
        <f>'MA Vozidlo'!L120*Objednávka_AC!J$67</f>
        <v>0</v>
      </c>
      <c r="M120" s="90">
        <f>'MA Vozidlo'!M120*Objednávka_AC!K$67</f>
        <v>0</v>
      </c>
      <c r="N120" s="90">
        <f>'MA Vozidlo'!N120*Objednávka_AC!L$67</f>
        <v>0</v>
      </c>
      <c r="O120" s="90">
        <f>'MA Vozidlo'!O120*Objednávka_AC!M$67</f>
        <v>0</v>
      </c>
      <c r="P120" s="90">
        <f>'MA Vozidlo'!P120*Objednávka_AC!N$67</f>
        <v>0</v>
      </c>
      <c r="Q120" s="90">
        <f>'MA Vozidlo'!Q120*Objednávka_AC!O$67</f>
        <v>0</v>
      </c>
      <c r="R120" s="90">
        <f>'MA Vozidlo'!R120*Objednávka_AC!P$67</f>
        <v>0</v>
      </c>
      <c r="S120" s="90">
        <f>'MA Vozidlo'!S120*Objednávka_AC!Q$67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'MA Vozidlo'!E121*Objednávka_AC!C$67</f>
        <v>0</v>
      </c>
      <c r="F121" s="90">
        <f>'MA Vozidlo'!F121*Objednávka_AC!D$67</f>
        <v>0</v>
      </c>
      <c r="G121" s="90">
        <f>'MA Vozidlo'!G121*Objednávka_AC!E$67</f>
        <v>0</v>
      </c>
      <c r="H121" s="90">
        <f>'MA Vozidlo'!H121*Objednávka_AC!F$67</f>
        <v>0</v>
      </c>
      <c r="I121" s="90">
        <f>'MA Vozidlo'!I121*Objednávka_AC!G$67</f>
        <v>0</v>
      </c>
      <c r="J121" s="90">
        <f>'MA Vozidlo'!J121*Objednávka_AC!H$67</f>
        <v>0</v>
      </c>
      <c r="K121" s="90">
        <f>'MA Vozidlo'!K121*Objednávka_AC!I$67</f>
        <v>0</v>
      </c>
      <c r="L121" s="90">
        <f>'MA Vozidlo'!L121*Objednávka_AC!J$67</f>
        <v>0</v>
      </c>
      <c r="M121" s="90">
        <f>'MA Vozidlo'!M121*Objednávka_AC!K$67</f>
        <v>0</v>
      </c>
      <c r="N121" s="90">
        <f>'MA Vozidlo'!N121*Objednávka_AC!L$67</f>
        <v>0</v>
      </c>
      <c r="O121" s="90">
        <f>'MA Vozidlo'!O121*Objednávka_AC!M$67</f>
        <v>0</v>
      </c>
      <c r="P121" s="90">
        <f>'MA Vozidlo'!P121*Objednávka_AC!N$67</f>
        <v>0</v>
      </c>
      <c r="Q121" s="90">
        <f>'MA Vozidlo'!Q121*Objednávka_AC!O$67</f>
        <v>0</v>
      </c>
      <c r="R121" s="90">
        <f>'MA Vozidlo'!R121*Objednávka_AC!P$67</f>
        <v>0</v>
      </c>
      <c r="S121" s="90">
        <f>'MA Vozidlo'!S121*Objednávka_AC!Q$67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'MA Vozidlo'!E122*Objednávka_AC!C$67</f>
        <v>0</v>
      </c>
      <c r="F122" s="90">
        <f>'MA Vozidlo'!F122*Objednávka_AC!D$67</f>
        <v>0</v>
      </c>
      <c r="G122" s="90">
        <f>'MA Vozidlo'!G122*Objednávka_AC!E$67</f>
        <v>0</v>
      </c>
      <c r="H122" s="90">
        <f>'MA Vozidlo'!H122*Objednávka_AC!F$67</f>
        <v>0</v>
      </c>
      <c r="I122" s="90">
        <f>'MA Vozidlo'!I122*Objednávka_AC!G$67</f>
        <v>0</v>
      </c>
      <c r="J122" s="90">
        <f>'MA Vozidlo'!J122*Objednávka_AC!H$67</f>
        <v>0</v>
      </c>
      <c r="K122" s="90">
        <f>'MA Vozidlo'!K122*Objednávka_AC!I$67</f>
        <v>0</v>
      </c>
      <c r="L122" s="90">
        <f>'MA Vozidlo'!L122*Objednávka_AC!J$67</f>
        <v>0</v>
      </c>
      <c r="M122" s="90">
        <f>'MA Vozidlo'!M122*Objednávka_AC!K$67</f>
        <v>0</v>
      </c>
      <c r="N122" s="90">
        <f>'MA Vozidlo'!N122*Objednávka_AC!L$67</f>
        <v>0</v>
      </c>
      <c r="O122" s="90">
        <f>'MA Vozidlo'!O122*Objednávka_AC!M$67</f>
        <v>0</v>
      </c>
      <c r="P122" s="90">
        <f>'MA Vozidlo'!P122*Objednávka_AC!N$67</f>
        <v>0</v>
      </c>
      <c r="Q122" s="90">
        <f>'MA Vozidlo'!Q122*Objednávka_AC!O$67</f>
        <v>0</v>
      </c>
      <c r="R122" s="90">
        <f>'MA Vozidlo'!R122*Objednávka_AC!P$67</f>
        <v>0</v>
      </c>
      <c r="S122" s="90">
        <f>'MA Vozidlo'!S122*Objednávka_AC!Q$67</f>
        <v>0</v>
      </c>
      <c r="T122" s="92">
        <f t="shared" si="39"/>
        <v>0</v>
      </c>
      <c r="U122" s="105">
        <f t="shared" si="40"/>
        <v>0</v>
      </c>
    </row>
    <row r="123" spans="1:21" s="1" customFormat="1" ht="16.5" thickBot="1" x14ac:dyDescent="0.3">
      <c r="A123" s="8">
        <v>23</v>
      </c>
      <c r="B123" s="9" t="s">
        <v>201</v>
      </c>
      <c r="C123" s="9"/>
      <c r="D123" s="61" t="s">
        <v>207</v>
      </c>
      <c r="E123" s="96">
        <f t="shared" ref="E123:S123" si="41">SUM(E98:E122)</f>
        <v>0</v>
      </c>
      <c r="F123" s="96">
        <f t="shared" si="41"/>
        <v>0</v>
      </c>
      <c r="G123" s="96">
        <f t="shared" si="41"/>
        <v>0</v>
      </c>
      <c r="H123" s="96">
        <f t="shared" si="41"/>
        <v>0</v>
      </c>
      <c r="I123" s="96">
        <f t="shared" si="41"/>
        <v>0</v>
      </c>
      <c r="J123" s="96">
        <f t="shared" si="41"/>
        <v>0</v>
      </c>
      <c r="K123" s="96">
        <f t="shared" si="41"/>
        <v>0</v>
      </c>
      <c r="L123" s="96">
        <f t="shared" si="41"/>
        <v>0</v>
      </c>
      <c r="M123" s="96">
        <f t="shared" si="41"/>
        <v>0</v>
      </c>
      <c r="N123" s="96">
        <f t="shared" si="41"/>
        <v>0</v>
      </c>
      <c r="O123" s="96">
        <f t="shared" si="41"/>
        <v>0</v>
      </c>
      <c r="P123" s="96">
        <f t="shared" si="41"/>
        <v>0</v>
      </c>
      <c r="Q123" s="96">
        <f t="shared" si="41"/>
        <v>0</v>
      </c>
      <c r="R123" s="96">
        <f t="shared" si="41"/>
        <v>0</v>
      </c>
      <c r="S123" s="96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203</v>
      </c>
      <c r="C125" s="9"/>
      <c r="D125" s="61" t="s">
        <v>208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s9MwPbs45rbpOYNiaMlYi+mx/vvuKi0/rFtk8uG9WqyvKeu5cJGo+vrDevCCqFmplziaudwtP0f6PClfmSRx7A==" saltValue="RZrHoodDVsSXBMjQ0AJkBA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29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2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39">
        <f>SUM(Skutečnost_ACDC!C3,Skutečnost_AC!C3)</f>
        <v>0</v>
      </c>
      <c r="D3" s="40">
        <f>SUM(Skutečnost_ACDC!D3,Skutečnost_AC!D3)</f>
        <v>0</v>
      </c>
      <c r="E3" s="40">
        <f>SUM(Skutečnost_ACDC!E3,Skutečnost_AC!E3)</f>
        <v>0</v>
      </c>
      <c r="F3" s="40">
        <f>SUM(Skutečnost_ACDC!F3,Skutečnost_AC!F3)</f>
        <v>0</v>
      </c>
      <c r="G3" s="40">
        <f>SUM(Skutečnost_ACDC!G3,Skutečnost_AC!G3)</f>
        <v>0</v>
      </c>
      <c r="H3" s="40">
        <f>SUM(Skutečnost_ACDC!H3,Skutečnost_AC!H3)</f>
        <v>0</v>
      </c>
      <c r="I3" s="40">
        <f>SUM(Skutečnost_ACDC!I3,Skutečnost_AC!I3)</f>
        <v>0</v>
      </c>
      <c r="J3" s="40">
        <f>SUM(Skutečnost_ACDC!J3,Skutečnost_AC!J3)</f>
        <v>0</v>
      </c>
      <c r="K3" s="40">
        <f>SUM(Skutečnost_ACDC!K3,Skutečnost_AC!K3)</f>
        <v>0</v>
      </c>
      <c r="L3" s="40">
        <f>SUM(Skutečnost_ACDC!L3,Skutečnost_AC!L3)</f>
        <v>0</v>
      </c>
      <c r="M3" s="40">
        <f>SUM(Skutečnost_ACDC!M3,Skutečnost_AC!M3)</f>
        <v>0</v>
      </c>
      <c r="N3" s="40">
        <f>SUM(Skutečnost_ACDC!N3,Skutečnost_AC!N3)</f>
        <v>0</v>
      </c>
      <c r="O3" s="40">
        <f>SUM(Skutečnost_ACDC!O3,Skutečnost_AC!O3)</f>
        <v>0</v>
      </c>
      <c r="P3" s="40">
        <f>SUM(Skutečnost_ACDC!P3,Skutečnost_AC!P3)</f>
        <v>0</v>
      </c>
      <c r="Q3" s="40">
        <f>SUM(Skutečnost_ACDC!Q3,Skutečnost_AC!Q3)</f>
        <v>0</v>
      </c>
    </row>
    <row r="4" spans="1:17" x14ac:dyDescent="0.25">
      <c r="A4" s="20" t="s">
        <v>137</v>
      </c>
      <c r="B4" s="121"/>
      <c r="C4" s="41">
        <f>SUM(Skutečnost_ACDC!C4,Skutečnost_AC!C4)</f>
        <v>0</v>
      </c>
      <c r="D4" s="42">
        <f>SUM(Skutečnost_ACDC!D4,Skutečnost_AC!D4)</f>
        <v>0</v>
      </c>
      <c r="E4" s="42">
        <f>SUM(Skutečnost_ACDC!E4,Skutečnost_AC!E4)</f>
        <v>0</v>
      </c>
      <c r="F4" s="42">
        <f>SUM(Skutečnost_ACDC!F4,Skutečnost_AC!F4)</f>
        <v>0</v>
      </c>
      <c r="G4" s="42">
        <f>SUM(Skutečnost_ACDC!G4,Skutečnost_AC!G4)</f>
        <v>0</v>
      </c>
      <c r="H4" s="42">
        <f>SUM(Skutečnost_ACDC!H4,Skutečnost_AC!H4)</f>
        <v>0</v>
      </c>
      <c r="I4" s="42">
        <f>SUM(Skutečnost_ACDC!I4,Skutečnost_AC!I4)</f>
        <v>0</v>
      </c>
      <c r="J4" s="42">
        <f>SUM(Skutečnost_ACDC!J4,Skutečnost_AC!J4)</f>
        <v>0</v>
      </c>
      <c r="K4" s="42">
        <f>SUM(Skutečnost_ACDC!K4,Skutečnost_AC!K4)</f>
        <v>0</v>
      </c>
      <c r="L4" s="42">
        <f>SUM(Skutečnost_ACDC!L4,Skutečnost_AC!L4)</f>
        <v>0</v>
      </c>
      <c r="M4" s="42">
        <f>SUM(Skutečnost_ACDC!M4,Skutečnost_AC!M4)</f>
        <v>0</v>
      </c>
      <c r="N4" s="42">
        <f>SUM(Skutečnost_ACDC!N4,Skutečnost_AC!N4)</f>
        <v>0</v>
      </c>
      <c r="O4" s="42">
        <f>SUM(Skutečnost_ACDC!O4,Skutečnost_AC!O4)</f>
        <v>0</v>
      </c>
      <c r="P4" s="42">
        <f>SUM(Skutečnost_ACDC!P4,Skutečnost_AC!P4)</f>
        <v>0</v>
      </c>
      <c r="Q4" s="42">
        <f>SUM(Skutečnost_ACDC!Q4,Skutečnost_AC!Q4)</f>
        <v>0</v>
      </c>
    </row>
    <row r="5" spans="1:17" x14ac:dyDescent="0.25">
      <c r="A5" s="5" t="s">
        <v>138</v>
      </c>
      <c r="B5" s="117"/>
      <c r="C5" s="41">
        <f>SUM(Skutečnost_ACDC!C5,Skutečnost_AC!C5)</f>
        <v>0</v>
      </c>
      <c r="D5" s="42">
        <f>SUM(Skutečnost_ACDC!D5,Skutečnost_AC!D5)</f>
        <v>0</v>
      </c>
      <c r="E5" s="42">
        <f>SUM(Skutečnost_ACDC!E5,Skutečnost_AC!E5)</f>
        <v>0</v>
      </c>
      <c r="F5" s="42">
        <f>SUM(Skutečnost_ACDC!F5,Skutečnost_AC!F5)</f>
        <v>0</v>
      </c>
      <c r="G5" s="42">
        <f>SUM(Skutečnost_ACDC!G5,Skutečnost_AC!G5)</f>
        <v>0</v>
      </c>
      <c r="H5" s="42">
        <f>SUM(Skutečnost_ACDC!H5,Skutečnost_AC!H5)</f>
        <v>0</v>
      </c>
      <c r="I5" s="42">
        <f>SUM(Skutečnost_ACDC!I5,Skutečnost_AC!I5)</f>
        <v>0</v>
      </c>
      <c r="J5" s="42">
        <f>SUM(Skutečnost_ACDC!J5,Skutečnost_AC!J5)</f>
        <v>0</v>
      </c>
      <c r="K5" s="42">
        <f>SUM(Skutečnost_ACDC!K5,Skutečnost_AC!K5)</f>
        <v>0</v>
      </c>
      <c r="L5" s="42">
        <f>SUM(Skutečnost_ACDC!L5,Skutečnost_AC!L5)</f>
        <v>0</v>
      </c>
      <c r="M5" s="42">
        <f>SUM(Skutečnost_ACDC!M5,Skutečnost_AC!M5)</f>
        <v>0</v>
      </c>
      <c r="N5" s="42">
        <f>SUM(Skutečnost_ACDC!N5,Skutečnost_AC!N5)</f>
        <v>0</v>
      </c>
      <c r="O5" s="42">
        <f>SUM(Skutečnost_ACDC!O5,Skutečnost_AC!O5)</f>
        <v>0</v>
      </c>
      <c r="P5" s="42">
        <f>SUM(Skutečnost_ACDC!P5,Skutečnost_AC!P5)</f>
        <v>0</v>
      </c>
      <c r="Q5" s="42">
        <f>SUM(Skutečnost_ACDC!Q5,Skutečnost_AC!Q5)</f>
        <v>0</v>
      </c>
    </row>
    <row r="6" spans="1:17" x14ac:dyDescent="0.25">
      <c r="A6" s="5" t="s">
        <v>139</v>
      </c>
      <c r="B6" s="117"/>
      <c r="C6" s="41">
        <f>SUM(Skutečnost_ACDC!C6,Skutečnost_AC!C6)</f>
        <v>0</v>
      </c>
      <c r="D6" s="42">
        <f>SUM(Skutečnost_ACDC!D6,Skutečnost_AC!D6)</f>
        <v>0</v>
      </c>
      <c r="E6" s="42">
        <f>SUM(Skutečnost_ACDC!E6,Skutečnost_AC!E6)</f>
        <v>0</v>
      </c>
      <c r="F6" s="42">
        <f>SUM(Skutečnost_ACDC!F6,Skutečnost_AC!F6)</f>
        <v>0</v>
      </c>
      <c r="G6" s="42">
        <f>SUM(Skutečnost_ACDC!G6,Skutečnost_AC!G6)</f>
        <v>0</v>
      </c>
      <c r="H6" s="42">
        <f>SUM(Skutečnost_ACDC!H6,Skutečnost_AC!H6)</f>
        <v>0</v>
      </c>
      <c r="I6" s="42">
        <f>SUM(Skutečnost_ACDC!I6,Skutečnost_AC!I6)</f>
        <v>0</v>
      </c>
      <c r="J6" s="42">
        <f>SUM(Skutečnost_ACDC!J6,Skutečnost_AC!J6)</f>
        <v>0</v>
      </c>
      <c r="K6" s="42">
        <f>SUM(Skutečnost_ACDC!K6,Skutečnost_AC!K6)</f>
        <v>0</v>
      </c>
      <c r="L6" s="42">
        <f>SUM(Skutečnost_ACDC!L6,Skutečnost_AC!L6)</f>
        <v>0</v>
      </c>
      <c r="M6" s="42">
        <f>SUM(Skutečnost_ACDC!M6,Skutečnost_AC!M6)</f>
        <v>0</v>
      </c>
      <c r="N6" s="42">
        <f>SUM(Skutečnost_ACDC!N6,Skutečnost_AC!N6)</f>
        <v>0</v>
      </c>
      <c r="O6" s="42">
        <f>SUM(Skutečnost_ACDC!O6,Skutečnost_AC!O6)</f>
        <v>0</v>
      </c>
      <c r="P6" s="42">
        <f>SUM(Skutečnost_ACDC!P6,Skutečnost_AC!P6)</f>
        <v>0</v>
      </c>
      <c r="Q6" s="42">
        <f>SUM(Skutečnost_ACDC!Q6,Skutečnost_AC!Q6)</f>
        <v>0</v>
      </c>
    </row>
    <row r="7" spans="1:17" x14ac:dyDescent="0.25">
      <c r="A7" s="5" t="s">
        <v>140</v>
      </c>
      <c r="B7" s="117"/>
      <c r="C7" s="41">
        <f>SUM(Skutečnost_ACDC!C7,Skutečnost_AC!C7)</f>
        <v>0</v>
      </c>
      <c r="D7" s="42">
        <f>SUM(Skutečnost_ACDC!D7,Skutečnost_AC!D7)</f>
        <v>0</v>
      </c>
      <c r="E7" s="42">
        <f>SUM(Skutečnost_ACDC!E7,Skutečnost_AC!E7)</f>
        <v>0</v>
      </c>
      <c r="F7" s="42">
        <f>SUM(Skutečnost_ACDC!F7,Skutečnost_AC!F7)</f>
        <v>0</v>
      </c>
      <c r="G7" s="42">
        <f>SUM(Skutečnost_ACDC!G7,Skutečnost_AC!G7)</f>
        <v>0</v>
      </c>
      <c r="H7" s="42">
        <f>SUM(Skutečnost_ACDC!H7,Skutečnost_AC!H7)</f>
        <v>0</v>
      </c>
      <c r="I7" s="42">
        <f>SUM(Skutečnost_ACDC!I7,Skutečnost_AC!I7)</f>
        <v>0</v>
      </c>
      <c r="J7" s="42">
        <f>SUM(Skutečnost_ACDC!J7,Skutečnost_AC!J7)</f>
        <v>0</v>
      </c>
      <c r="K7" s="42">
        <f>SUM(Skutečnost_ACDC!K7,Skutečnost_AC!K7)</f>
        <v>0</v>
      </c>
      <c r="L7" s="42">
        <f>SUM(Skutečnost_ACDC!L7,Skutečnost_AC!L7)</f>
        <v>0</v>
      </c>
      <c r="M7" s="42">
        <f>SUM(Skutečnost_ACDC!M7,Skutečnost_AC!M7)</f>
        <v>0</v>
      </c>
      <c r="N7" s="42">
        <f>SUM(Skutečnost_ACDC!N7,Skutečnost_AC!N7)</f>
        <v>0</v>
      </c>
      <c r="O7" s="42">
        <f>SUM(Skutečnost_ACDC!O7,Skutečnost_AC!O7)</f>
        <v>0</v>
      </c>
      <c r="P7" s="42">
        <f>SUM(Skutečnost_ACDC!P7,Skutečnost_AC!P7)</f>
        <v>0</v>
      </c>
      <c r="Q7" s="42">
        <f>SUM(Skutečnost_ACDC!Q7,Skutečnost_AC!Q7)</f>
        <v>0</v>
      </c>
    </row>
    <row r="8" spans="1:17" x14ac:dyDescent="0.25">
      <c r="A8" s="5" t="s">
        <v>141</v>
      </c>
      <c r="B8" s="117"/>
      <c r="C8" s="41">
        <f>SUM(Skutečnost_ACDC!C8,Skutečnost_AC!C8)</f>
        <v>0</v>
      </c>
      <c r="D8" s="42">
        <f>SUM(Skutečnost_ACDC!D8,Skutečnost_AC!D8)</f>
        <v>0</v>
      </c>
      <c r="E8" s="42">
        <f>SUM(Skutečnost_ACDC!E8,Skutečnost_AC!E8)</f>
        <v>0</v>
      </c>
      <c r="F8" s="42">
        <f>SUM(Skutečnost_ACDC!F8,Skutečnost_AC!F8)</f>
        <v>0</v>
      </c>
      <c r="G8" s="42">
        <f>SUM(Skutečnost_ACDC!G8,Skutečnost_AC!G8)</f>
        <v>0</v>
      </c>
      <c r="H8" s="42">
        <f>SUM(Skutečnost_ACDC!H8,Skutečnost_AC!H8)</f>
        <v>0</v>
      </c>
      <c r="I8" s="42">
        <f>SUM(Skutečnost_ACDC!I8,Skutečnost_AC!I8)</f>
        <v>0</v>
      </c>
      <c r="J8" s="42">
        <f>SUM(Skutečnost_ACDC!J8,Skutečnost_AC!J8)</f>
        <v>0</v>
      </c>
      <c r="K8" s="42">
        <f>SUM(Skutečnost_ACDC!K8,Skutečnost_AC!K8)</f>
        <v>0</v>
      </c>
      <c r="L8" s="42">
        <f>SUM(Skutečnost_ACDC!L8,Skutečnost_AC!L8)</f>
        <v>0</v>
      </c>
      <c r="M8" s="42">
        <f>SUM(Skutečnost_ACDC!M8,Skutečnost_AC!M8)</f>
        <v>0</v>
      </c>
      <c r="N8" s="42">
        <f>SUM(Skutečnost_ACDC!N8,Skutečnost_AC!N8)</f>
        <v>0</v>
      </c>
      <c r="O8" s="42">
        <f>SUM(Skutečnost_ACDC!O8,Skutečnost_AC!O8)</f>
        <v>0</v>
      </c>
      <c r="P8" s="42">
        <f>SUM(Skutečnost_ACDC!P8,Skutečnost_AC!P8)</f>
        <v>0</v>
      </c>
      <c r="Q8" s="42">
        <f>SUM(Skutečnost_ACDC!Q8,Skutečnost_AC!Q8)</f>
        <v>0</v>
      </c>
    </row>
    <row r="9" spans="1:17" x14ac:dyDescent="0.25">
      <c r="A9" s="5" t="s">
        <v>142</v>
      </c>
      <c r="B9" s="117"/>
      <c r="C9" s="41">
        <f>SUM(Skutečnost_ACDC!C9,Skutečnost_AC!C9)</f>
        <v>0</v>
      </c>
      <c r="D9" s="42">
        <f>SUM(Skutečnost_ACDC!D9,Skutečnost_AC!D9)</f>
        <v>0</v>
      </c>
      <c r="E9" s="42">
        <f>SUM(Skutečnost_ACDC!E9,Skutečnost_AC!E9)</f>
        <v>0</v>
      </c>
      <c r="F9" s="42">
        <f>SUM(Skutečnost_ACDC!F9,Skutečnost_AC!F9)</f>
        <v>0</v>
      </c>
      <c r="G9" s="42">
        <f>SUM(Skutečnost_ACDC!G9,Skutečnost_AC!G9)</f>
        <v>0</v>
      </c>
      <c r="H9" s="42">
        <f>SUM(Skutečnost_ACDC!H9,Skutečnost_AC!H9)</f>
        <v>0</v>
      </c>
      <c r="I9" s="42">
        <f>SUM(Skutečnost_ACDC!I9,Skutečnost_AC!I9)</f>
        <v>0</v>
      </c>
      <c r="J9" s="42">
        <f>SUM(Skutečnost_ACDC!J9,Skutečnost_AC!J9)</f>
        <v>0</v>
      </c>
      <c r="K9" s="42">
        <f>SUM(Skutečnost_ACDC!K9,Skutečnost_AC!K9)</f>
        <v>0</v>
      </c>
      <c r="L9" s="42">
        <f>SUM(Skutečnost_ACDC!L9,Skutečnost_AC!L9)</f>
        <v>0</v>
      </c>
      <c r="M9" s="42">
        <f>SUM(Skutečnost_ACDC!M9,Skutečnost_AC!M9)</f>
        <v>0</v>
      </c>
      <c r="N9" s="42">
        <f>SUM(Skutečnost_ACDC!N9,Skutečnost_AC!N9)</f>
        <v>0</v>
      </c>
      <c r="O9" s="42">
        <f>SUM(Skutečnost_ACDC!O9,Skutečnost_AC!O9)</f>
        <v>0</v>
      </c>
      <c r="P9" s="42">
        <f>SUM(Skutečnost_ACDC!P9,Skutečnost_AC!P9)</f>
        <v>0</v>
      </c>
      <c r="Q9" s="42">
        <f>SUM(Skutečnost_ACDC!Q9,Skutečnost_AC!Q9)</f>
        <v>0</v>
      </c>
    </row>
    <row r="10" spans="1:17" x14ac:dyDescent="0.25">
      <c r="A10" s="5" t="s">
        <v>143</v>
      </c>
      <c r="B10" s="117"/>
      <c r="C10" s="41">
        <f>SUM(Skutečnost_ACDC!C10,Skutečnost_AC!C10)</f>
        <v>0</v>
      </c>
      <c r="D10" s="42">
        <f>SUM(Skutečnost_ACDC!D10,Skutečnost_AC!D10)</f>
        <v>0</v>
      </c>
      <c r="E10" s="42">
        <f>SUM(Skutečnost_ACDC!E10,Skutečnost_AC!E10)</f>
        <v>0</v>
      </c>
      <c r="F10" s="42">
        <f>SUM(Skutečnost_ACDC!F10,Skutečnost_AC!F10)</f>
        <v>0</v>
      </c>
      <c r="G10" s="42">
        <f>SUM(Skutečnost_ACDC!G10,Skutečnost_AC!G10)</f>
        <v>0</v>
      </c>
      <c r="H10" s="42">
        <f>SUM(Skutečnost_ACDC!H10,Skutečnost_AC!H10)</f>
        <v>0</v>
      </c>
      <c r="I10" s="42">
        <f>SUM(Skutečnost_ACDC!I10,Skutečnost_AC!I10)</f>
        <v>0</v>
      </c>
      <c r="J10" s="42">
        <f>SUM(Skutečnost_ACDC!J10,Skutečnost_AC!J10)</f>
        <v>0</v>
      </c>
      <c r="K10" s="42">
        <f>SUM(Skutečnost_ACDC!K10,Skutečnost_AC!K10)</f>
        <v>0</v>
      </c>
      <c r="L10" s="42">
        <f>SUM(Skutečnost_ACDC!L10,Skutečnost_AC!L10)</f>
        <v>0</v>
      </c>
      <c r="M10" s="42">
        <f>SUM(Skutečnost_ACDC!M10,Skutečnost_AC!M10)</f>
        <v>0</v>
      </c>
      <c r="N10" s="42">
        <f>SUM(Skutečnost_ACDC!N10,Skutečnost_AC!N10)</f>
        <v>0</v>
      </c>
      <c r="O10" s="42">
        <f>SUM(Skutečnost_ACDC!O10,Skutečnost_AC!O10)</f>
        <v>0</v>
      </c>
      <c r="P10" s="42">
        <f>SUM(Skutečnost_ACDC!P10,Skutečnost_AC!P10)</f>
        <v>0</v>
      </c>
      <c r="Q10" s="42">
        <f>SUM(Skutečnost_ACDC!Q10,Skutečnost_AC!Q10)</f>
        <v>0</v>
      </c>
    </row>
    <row r="11" spans="1:17" x14ac:dyDescent="0.25">
      <c r="A11" s="5" t="s">
        <v>144</v>
      </c>
      <c r="B11" s="117"/>
      <c r="C11" s="41">
        <f>SUM(Skutečnost_ACDC!C11,Skutečnost_AC!C11)</f>
        <v>0</v>
      </c>
      <c r="D11" s="42">
        <f>SUM(Skutečnost_ACDC!D11,Skutečnost_AC!D11)</f>
        <v>0</v>
      </c>
      <c r="E11" s="42">
        <f>SUM(Skutečnost_ACDC!E11,Skutečnost_AC!E11)</f>
        <v>0</v>
      </c>
      <c r="F11" s="42">
        <f>SUM(Skutečnost_ACDC!F11,Skutečnost_AC!F11)</f>
        <v>0</v>
      </c>
      <c r="G11" s="42">
        <f>SUM(Skutečnost_ACDC!G11,Skutečnost_AC!G11)</f>
        <v>0</v>
      </c>
      <c r="H11" s="42">
        <f>SUM(Skutečnost_ACDC!H11,Skutečnost_AC!H11)</f>
        <v>0</v>
      </c>
      <c r="I11" s="42">
        <f>SUM(Skutečnost_ACDC!I11,Skutečnost_AC!I11)</f>
        <v>0</v>
      </c>
      <c r="J11" s="42">
        <f>SUM(Skutečnost_ACDC!J11,Skutečnost_AC!J11)</f>
        <v>0</v>
      </c>
      <c r="K11" s="42">
        <f>SUM(Skutečnost_ACDC!K11,Skutečnost_AC!K11)</f>
        <v>0</v>
      </c>
      <c r="L11" s="42">
        <f>SUM(Skutečnost_ACDC!L11,Skutečnost_AC!L11)</f>
        <v>0</v>
      </c>
      <c r="M11" s="42">
        <f>SUM(Skutečnost_ACDC!M11,Skutečnost_AC!M11)</f>
        <v>0</v>
      </c>
      <c r="N11" s="42">
        <f>SUM(Skutečnost_ACDC!N11,Skutečnost_AC!N11)</f>
        <v>0</v>
      </c>
      <c r="O11" s="42">
        <f>SUM(Skutečnost_ACDC!O11,Skutečnost_AC!O11)</f>
        <v>0</v>
      </c>
      <c r="P11" s="42">
        <f>SUM(Skutečnost_ACDC!P11,Skutečnost_AC!P11)</f>
        <v>0</v>
      </c>
      <c r="Q11" s="42">
        <f>SUM(Skutečnost_ACDC!Q11,Skutečnost_AC!Q11)</f>
        <v>0</v>
      </c>
    </row>
    <row r="12" spans="1:17" x14ac:dyDescent="0.25">
      <c r="A12" s="5" t="s">
        <v>145</v>
      </c>
      <c r="B12" s="117"/>
      <c r="C12" s="41">
        <f>SUM(Skutečnost_ACDC!C12,Skutečnost_AC!C12)</f>
        <v>0</v>
      </c>
      <c r="D12" s="42">
        <f>SUM(Skutečnost_ACDC!D12,Skutečnost_AC!D12)</f>
        <v>0</v>
      </c>
      <c r="E12" s="42">
        <f>SUM(Skutečnost_ACDC!E12,Skutečnost_AC!E12)</f>
        <v>0</v>
      </c>
      <c r="F12" s="42">
        <f>SUM(Skutečnost_ACDC!F12,Skutečnost_AC!F12)</f>
        <v>0</v>
      </c>
      <c r="G12" s="42">
        <f>SUM(Skutečnost_ACDC!G12,Skutečnost_AC!G12)</f>
        <v>0</v>
      </c>
      <c r="H12" s="42">
        <f>SUM(Skutečnost_ACDC!H12,Skutečnost_AC!H12)</f>
        <v>0</v>
      </c>
      <c r="I12" s="42">
        <f>SUM(Skutečnost_ACDC!I12,Skutečnost_AC!I12)</f>
        <v>0</v>
      </c>
      <c r="J12" s="42">
        <f>SUM(Skutečnost_ACDC!J12,Skutečnost_AC!J12)</f>
        <v>0</v>
      </c>
      <c r="K12" s="42">
        <f>SUM(Skutečnost_ACDC!K12,Skutečnost_AC!K12)</f>
        <v>0</v>
      </c>
      <c r="L12" s="42">
        <f>SUM(Skutečnost_ACDC!L12,Skutečnost_AC!L12)</f>
        <v>0</v>
      </c>
      <c r="M12" s="42">
        <f>SUM(Skutečnost_ACDC!M12,Skutečnost_AC!M12)</f>
        <v>0</v>
      </c>
      <c r="N12" s="42">
        <f>SUM(Skutečnost_ACDC!N12,Skutečnost_AC!N12)</f>
        <v>0</v>
      </c>
      <c r="O12" s="42">
        <f>SUM(Skutečnost_ACDC!O12,Skutečnost_AC!O12)</f>
        <v>0</v>
      </c>
      <c r="P12" s="42">
        <f>SUM(Skutečnost_ACDC!P12,Skutečnost_AC!P12)</f>
        <v>0</v>
      </c>
      <c r="Q12" s="42">
        <f>SUM(Skutečnost_ACDC!Q12,Skutečnost_AC!Q12)</f>
        <v>0</v>
      </c>
    </row>
    <row r="13" spans="1:17" x14ac:dyDescent="0.25">
      <c r="A13" s="5" t="s">
        <v>146</v>
      </c>
      <c r="B13" s="117"/>
      <c r="C13" s="41">
        <f>SUM(Skutečnost_ACDC!C13,Skutečnost_AC!C13)</f>
        <v>0</v>
      </c>
      <c r="D13" s="42">
        <f>SUM(Skutečnost_ACDC!D13,Skutečnost_AC!D13)</f>
        <v>0</v>
      </c>
      <c r="E13" s="42">
        <f>SUM(Skutečnost_ACDC!E13,Skutečnost_AC!E13)</f>
        <v>0</v>
      </c>
      <c r="F13" s="42">
        <f>SUM(Skutečnost_ACDC!F13,Skutečnost_AC!F13)</f>
        <v>0</v>
      </c>
      <c r="G13" s="42">
        <f>SUM(Skutečnost_ACDC!G13,Skutečnost_AC!G13)</f>
        <v>0</v>
      </c>
      <c r="H13" s="42">
        <f>SUM(Skutečnost_ACDC!H13,Skutečnost_AC!H13)</f>
        <v>0</v>
      </c>
      <c r="I13" s="42">
        <f>SUM(Skutečnost_ACDC!I13,Skutečnost_AC!I13)</f>
        <v>0</v>
      </c>
      <c r="J13" s="42">
        <f>SUM(Skutečnost_ACDC!J13,Skutečnost_AC!J13)</f>
        <v>0</v>
      </c>
      <c r="K13" s="42">
        <f>SUM(Skutečnost_ACDC!K13,Skutečnost_AC!K13)</f>
        <v>0</v>
      </c>
      <c r="L13" s="42">
        <f>SUM(Skutečnost_ACDC!L13,Skutečnost_AC!L13)</f>
        <v>0</v>
      </c>
      <c r="M13" s="42">
        <f>SUM(Skutečnost_ACDC!M13,Skutečnost_AC!M13)</f>
        <v>0</v>
      </c>
      <c r="N13" s="42">
        <f>SUM(Skutečnost_ACDC!N13,Skutečnost_AC!N13)</f>
        <v>0</v>
      </c>
      <c r="O13" s="42">
        <f>SUM(Skutečnost_ACDC!O13,Skutečnost_AC!O13)</f>
        <v>0</v>
      </c>
      <c r="P13" s="42">
        <f>SUM(Skutečnost_ACDC!P13,Skutečnost_AC!P13)</f>
        <v>0</v>
      </c>
      <c r="Q13" s="42">
        <f>SUM(Skutečnost_ACDC!Q13,Skutečnost_AC!Q13)</f>
        <v>0</v>
      </c>
    </row>
    <row r="14" spans="1:17" x14ac:dyDescent="0.25">
      <c r="A14" s="5" t="s">
        <v>147</v>
      </c>
      <c r="B14" s="117"/>
      <c r="C14" s="41">
        <f>SUM(Skutečnost_ACDC!C14,Skutečnost_AC!C14)</f>
        <v>0</v>
      </c>
      <c r="D14" s="42">
        <f>SUM(Skutečnost_ACDC!D14,Skutečnost_AC!D14)</f>
        <v>0</v>
      </c>
      <c r="E14" s="42">
        <f>SUM(Skutečnost_ACDC!E14,Skutečnost_AC!E14)</f>
        <v>0</v>
      </c>
      <c r="F14" s="42">
        <f>SUM(Skutečnost_ACDC!F14,Skutečnost_AC!F14)</f>
        <v>0</v>
      </c>
      <c r="G14" s="42">
        <f>SUM(Skutečnost_ACDC!G14,Skutečnost_AC!G14)</f>
        <v>0</v>
      </c>
      <c r="H14" s="42">
        <f>SUM(Skutečnost_ACDC!H14,Skutečnost_AC!H14)</f>
        <v>0</v>
      </c>
      <c r="I14" s="42">
        <f>SUM(Skutečnost_ACDC!I14,Skutečnost_AC!I14)</f>
        <v>0</v>
      </c>
      <c r="J14" s="42">
        <f>SUM(Skutečnost_ACDC!J14,Skutečnost_AC!J14)</f>
        <v>0</v>
      </c>
      <c r="K14" s="42">
        <f>SUM(Skutečnost_ACDC!K14,Skutečnost_AC!K14)</f>
        <v>0</v>
      </c>
      <c r="L14" s="42">
        <f>SUM(Skutečnost_ACDC!L14,Skutečnost_AC!L14)</f>
        <v>0</v>
      </c>
      <c r="M14" s="42">
        <f>SUM(Skutečnost_ACDC!M14,Skutečnost_AC!M14)</f>
        <v>0</v>
      </c>
      <c r="N14" s="42">
        <f>SUM(Skutečnost_ACDC!N14,Skutečnost_AC!N14)</f>
        <v>0</v>
      </c>
      <c r="O14" s="42">
        <f>SUM(Skutečnost_ACDC!O14,Skutečnost_AC!O14)</f>
        <v>0</v>
      </c>
      <c r="P14" s="42">
        <f>SUM(Skutečnost_ACDC!P14,Skutečnost_AC!P14)</f>
        <v>0</v>
      </c>
      <c r="Q14" s="42">
        <f>SUM(Skutečnost_ACDC!Q14,Skutečnost_AC!Q14)</f>
        <v>0</v>
      </c>
    </row>
    <row r="15" spans="1:17" ht="15.75" thickBot="1" x14ac:dyDescent="0.3">
      <c r="A15" s="24" t="s">
        <v>148</v>
      </c>
      <c r="B15" s="119"/>
      <c r="C15" s="43">
        <f>SUM(Skutečnost_ACDC!C15,Skutečnost_AC!C15)</f>
        <v>0</v>
      </c>
      <c r="D15" s="44">
        <f>SUM(Skutečnost_ACDC!D15,Skutečnost_AC!D15)</f>
        <v>0</v>
      </c>
      <c r="E15" s="44">
        <f>SUM(Skutečnost_ACDC!E15,Skutečnost_AC!E15)</f>
        <v>0</v>
      </c>
      <c r="F15" s="44">
        <f>SUM(Skutečnost_ACDC!F15,Skutečnost_AC!F15)</f>
        <v>0</v>
      </c>
      <c r="G15" s="44">
        <f>SUM(Skutečnost_ACDC!G15,Skutečnost_AC!G15)</f>
        <v>0</v>
      </c>
      <c r="H15" s="44">
        <f>SUM(Skutečnost_ACDC!H15,Skutečnost_AC!H15)</f>
        <v>0</v>
      </c>
      <c r="I15" s="44">
        <f>SUM(Skutečnost_ACDC!I15,Skutečnost_AC!I15)</f>
        <v>0</v>
      </c>
      <c r="J15" s="44">
        <f>SUM(Skutečnost_ACDC!J15,Skutečnost_AC!J15)</f>
        <v>0</v>
      </c>
      <c r="K15" s="44">
        <f>SUM(Skutečnost_ACDC!K15,Skutečnost_AC!K15)</f>
        <v>0</v>
      </c>
      <c r="L15" s="44">
        <f>SUM(Skutečnost_ACDC!L15,Skutečnost_AC!L15)</f>
        <v>0</v>
      </c>
      <c r="M15" s="44">
        <f>SUM(Skutečnost_ACDC!M15,Skutečnost_AC!M15)</f>
        <v>0</v>
      </c>
      <c r="N15" s="44">
        <f>SUM(Skutečnost_ACDC!N15,Skutečnost_AC!N15)</f>
        <v>0</v>
      </c>
      <c r="O15" s="44">
        <f>SUM(Skutečnost_ACDC!O15,Skutečnost_AC!O15)</f>
        <v>0</v>
      </c>
      <c r="P15" s="44">
        <f>SUM(Skutečnost_ACDC!P15,Skutečnost_AC!P15)</f>
        <v>0</v>
      </c>
      <c r="Q15" s="44">
        <f>SUM(Skutečnost_ACDC!Q15,Skutečnost_AC!Q15)</f>
        <v>0</v>
      </c>
    </row>
    <row r="16" spans="1:17" ht="15.75" thickBot="1" x14ac:dyDescent="0.3">
      <c r="A16" s="36" t="s">
        <v>402</v>
      </c>
      <c r="B16" s="63" t="s">
        <v>210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GLOB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2" t="str">
        <f t="shared" si="1"/>
        <v>2045/46</v>
      </c>
    </row>
    <row r="20" spans="1:17" ht="15.75" thickTop="1" x14ac:dyDescent="0.25">
      <c r="A20" s="3" t="s">
        <v>136</v>
      </c>
      <c r="B20" s="120"/>
      <c r="C20" s="39">
        <f>SUM(Skutečnost_ACDC!C20,Skutečnost_AC!C20)</f>
        <v>0</v>
      </c>
      <c r="D20" s="40">
        <f>SUM(Skutečnost_ACDC!D20,Skutečnost_AC!D20)</f>
        <v>0</v>
      </c>
      <c r="E20" s="40">
        <f>SUM(Skutečnost_ACDC!E20,Skutečnost_AC!E20)</f>
        <v>0</v>
      </c>
      <c r="F20" s="40">
        <f>SUM(Skutečnost_ACDC!F20,Skutečnost_AC!F20)</f>
        <v>0</v>
      </c>
      <c r="G20" s="40">
        <f>SUM(Skutečnost_ACDC!G20,Skutečnost_AC!G20)</f>
        <v>0</v>
      </c>
      <c r="H20" s="40">
        <f>SUM(Skutečnost_ACDC!H20,Skutečnost_AC!H20)</f>
        <v>0</v>
      </c>
      <c r="I20" s="40">
        <f>SUM(Skutečnost_ACDC!I20,Skutečnost_AC!I20)</f>
        <v>0</v>
      </c>
      <c r="J20" s="40">
        <f>SUM(Skutečnost_ACDC!J20,Skutečnost_AC!J20)</f>
        <v>0</v>
      </c>
      <c r="K20" s="40">
        <f>SUM(Skutečnost_ACDC!K20,Skutečnost_AC!K20)</f>
        <v>0</v>
      </c>
      <c r="L20" s="40">
        <f>SUM(Skutečnost_ACDC!L20,Skutečnost_AC!L20)</f>
        <v>0</v>
      </c>
      <c r="M20" s="40">
        <f>SUM(Skutečnost_ACDC!M20,Skutečnost_AC!M20)</f>
        <v>0</v>
      </c>
      <c r="N20" s="40">
        <f>SUM(Skutečnost_ACDC!N20,Skutečnost_AC!N20)</f>
        <v>0</v>
      </c>
      <c r="O20" s="40">
        <f>SUM(Skutečnost_ACDC!O20,Skutečnost_AC!O20)</f>
        <v>0</v>
      </c>
      <c r="P20" s="40">
        <f>SUM(Skutečnost_ACDC!P20,Skutečnost_AC!P20)</f>
        <v>0</v>
      </c>
      <c r="Q20" s="40">
        <f>SUM(Skutečnost_ACDC!Q20,Skutečnost_AC!Q20)</f>
        <v>0</v>
      </c>
    </row>
    <row r="21" spans="1:17" x14ac:dyDescent="0.25">
      <c r="A21" s="20" t="s">
        <v>137</v>
      </c>
      <c r="B21" s="121"/>
      <c r="C21" s="41">
        <f>SUM(Skutečnost_ACDC!C21,Skutečnost_AC!C21)</f>
        <v>0</v>
      </c>
      <c r="D21" s="42">
        <f>SUM(Skutečnost_ACDC!D21,Skutečnost_AC!D21)</f>
        <v>0</v>
      </c>
      <c r="E21" s="42">
        <f>SUM(Skutečnost_ACDC!E21,Skutečnost_AC!E21)</f>
        <v>0</v>
      </c>
      <c r="F21" s="42">
        <f>SUM(Skutečnost_ACDC!F21,Skutečnost_AC!F21)</f>
        <v>0</v>
      </c>
      <c r="G21" s="42">
        <f>SUM(Skutečnost_ACDC!G21,Skutečnost_AC!G21)</f>
        <v>0</v>
      </c>
      <c r="H21" s="42">
        <f>SUM(Skutečnost_ACDC!H21,Skutečnost_AC!H21)</f>
        <v>0</v>
      </c>
      <c r="I21" s="42">
        <f>SUM(Skutečnost_ACDC!I21,Skutečnost_AC!I21)</f>
        <v>0</v>
      </c>
      <c r="J21" s="42">
        <f>SUM(Skutečnost_ACDC!J21,Skutečnost_AC!J21)</f>
        <v>0</v>
      </c>
      <c r="K21" s="42">
        <f>SUM(Skutečnost_ACDC!K21,Skutečnost_AC!K21)</f>
        <v>0</v>
      </c>
      <c r="L21" s="42">
        <f>SUM(Skutečnost_ACDC!L21,Skutečnost_AC!L21)</f>
        <v>0</v>
      </c>
      <c r="M21" s="42">
        <f>SUM(Skutečnost_ACDC!M21,Skutečnost_AC!M21)</f>
        <v>0</v>
      </c>
      <c r="N21" s="42">
        <f>SUM(Skutečnost_ACDC!N21,Skutečnost_AC!N21)</f>
        <v>0</v>
      </c>
      <c r="O21" s="42">
        <f>SUM(Skutečnost_ACDC!O21,Skutečnost_AC!O21)</f>
        <v>0</v>
      </c>
      <c r="P21" s="42">
        <f>SUM(Skutečnost_ACDC!P21,Skutečnost_AC!P21)</f>
        <v>0</v>
      </c>
      <c r="Q21" s="42">
        <f>SUM(Skutečnost_ACDC!Q21,Skutečnost_AC!Q21)</f>
        <v>0</v>
      </c>
    </row>
    <row r="22" spans="1:17" x14ac:dyDescent="0.25">
      <c r="A22" s="5" t="s">
        <v>138</v>
      </c>
      <c r="B22" s="117"/>
      <c r="C22" s="41">
        <f>SUM(Skutečnost_ACDC!C22,Skutečnost_AC!C22)</f>
        <v>0</v>
      </c>
      <c r="D22" s="42">
        <f>SUM(Skutečnost_ACDC!D22,Skutečnost_AC!D22)</f>
        <v>0</v>
      </c>
      <c r="E22" s="42">
        <f>SUM(Skutečnost_ACDC!E22,Skutečnost_AC!E22)</f>
        <v>0</v>
      </c>
      <c r="F22" s="42">
        <f>SUM(Skutečnost_ACDC!F22,Skutečnost_AC!F22)</f>
        <v>0</v>
      </c>
      <c r="G22" s="42">
        <f>SUM(Skutečnost_ACDC!G22,Skutečnost_AC!G22)</f>
        <v>0</v>
      </c>
      <c r="H22" s="42">
        <f>SUM(Skutečnost_ACDC!H22,Skutečnost_AC!H22)</f>
        <v>0</v>
      </c>
      <c r="I22" s="42">
        <f>SUM(Skutečnost_ACDC!I22,Skutečnost_AC!I22)</f>
        <v>0</v>
      </c>
      <c r="J22" s="42">
        <f>SUM(Skutečnost_ACDC!J22,Skutečnost_AC!J22)</f>
        <v>0</v>
      </c>
      <c r="K22" s="42">
        <f>SUM(Skutečnost_ACDC!K22,Skutečnost_AC!K22)</f>
        <v>0</v>
      </c>
      <c r="L22" s="42">
        <f>SUM(Skutečnost_ACDC!L22,Skutečnost_AC!L22)</f>
        <v>0</v>
      </c>
      <c r="M22" s="42">
        <f>SUM(Skutečnost_ACDC!M22,Skutečnost_AC!M22)</f>
        <v>0</v>
      </c>
      <c r="N22" s="42">
        <f>SUM(Skutečnost_ACDC!N22,Skutečnost_AC!N22)</f>
        <v>0</v>
      </c>
      <c r="O22" s="42">
        <f>SUM(Skutečnost_ACDC!O22,Skutečnost_AC!O22)</f>
        <v>0</v>
      </c>
      <c r="P22" s="42">
        <f>SUM(Skutečnost_ACDC!P22,Skutečnost_AC!P22)</f>
        <v>0</v>
      </c>
      <c r="Q22" s="42">
        <f>SUM(Skutečnost_ACDC!Q22,Skutečnost_AC!Q22)</f>
        <v>0</v>
      </c>
    </row>
    <row r="23" spans="1:17" x14ac:dyDescent="0.25">
      <c r="A23" s="5" t="s">
        <v>139</v>
      </c>
      <c r="B23" s="117"/>
      <c r="C23" s="41">
        <f>SUM(Skutečnost_ACDC!C23,Skutečnost_AC!C23)</f>
        <v>0</v>
      </c>
      <c r="D23" s="42">
        <f>SUM(Skutečnost_ACDC!D23,Skutečnost_AC!D23)</f>
        <v>0</v>
      </c>
      <c r="E23" s="42">
        <f>SUM(Skutečnost_ACDC!E23,Skutečnost_AC!E23)</f>
        <v>0</v>
      </c>
      <c r="F23" s="42">
        <f>SUM(Skutečnost_ACDC!F23,Skutečnost_AC!F23)</f>
        <v>0</v>
      </c>
      <c r="G23" s="42">
        <f>SUM(Skutečnost_ACDC!G23,Skutečnost_AC!G23)</f>
        <v>0</v>
      </c>
      <c r="H23" s="42">
        <f>SUM(Skutečnost_ACDC!H23,Skutečnost_AC!H23)</f>
        <v>0</v>
      </c>
      <c r="I23" s="42">
        <f>SUM(Skutečnost_ACDC!I23,Skutečnost_AC!I23)</f>
        <v>0</v>
      </c>
      <c r="J23" s="42">
        <f>SUM(Skutečnost_ACDC!J23,Skutečnost_AC!J23)</f>
        <v>0</v>
      </c>
      <c r="K23" s="42">
        <f>SUM(Skutečnost_ACDC!K23,Skutečnost_AC!K23)</f>
        <v>0</v>
      </c>
      <c r="L23" s="42">
        <f>SUM(Skutečnost_ACDC!L23,Skutečnost_AC!L23)</f>
        <v>0</v>
      </c>
      <c r="M23" s="42">
        <f>SUM(Skutečnost_ACDC!M23,Skutečnost_AC!M23)</f>
        <v>0</v>
      </c>
      <c r="N23" s="42">
        <f>SUM(Skutečnost_ACDC!N23,Skutečnost_AC!N23)</f>
        <v>0</v>
      </c>
      <c r="O23" s="42">
        <f>SUM(Skutečnost_ACDC!O23,Skutečnost_AC!O23)</f>
        <v>0</v>
      </c>
      <c r="P23" s="42">
        <f>SUM(Skutečnost_ACDC!P23,Skutečnost_AC!P23)</f>
        <v>0</v>
      </c>
      <c r="Q23" s="42">
        <f>SUM(Skutečnost_ACDC!Q23,Skutečnost_AC!Q23)</f>
        <v>0</v>
      </c>
    </row>
    <row r="24" spans="1:17" x14ac:dyDescent="0.25">
      <c r="A24" s="5" t="s">
        <v>140</v>
      </c>
      <c r="B24" s="117"/>
      <c r="C24" s="41">
        <f>SUM(Skutečnost_ACDC!C24,Skutečnost_AC!C24)</f>
        <v>0</v>
      </c>
      <c r="D24" s="42">
        <f>SUM(Skutečnost_ACDC!D24,Skutečnost_AC!D24)</f>
        <v>0</v>
      </c>
      <c r="E24" s="42">
        <f>SUM(Skutečnost_ACDC!E24,Skutečnost_AC!E24)</f>
        <v>0</v>
      </c>
      <c r="F24" s="42">
        <f>SUM(Skutečnost_ACDC!F24,Skutečnost_AC!F24)</f>
        <v>0</v>
      </c>
      <c r="G24" s="42">
        <f>SUM(Skutečnost_ACDC!G24,Skutečnost_AC!G24)</f>
        <v>0</v>
      </c>
      <c r="H24" s="42">
        <f>SUM(Skutečnost_ACDC!H24,Skutečnost_AC!H24)</f>
        <v>0</v>
      </c>
      <c r="I24" s="42">
        <f>SUM(Skutečnost_ACDC!I24,Skutečnost_AC!I24)</f>
        <v>0</v>
      </c>
      <c r="J24" s="42">
        <f>SUM(Skutečnost_ACDC!J24,Skutečnost_AC!J24)</f>
        <v>0</v>
      </c>
      <c r="K24" s="42">
        <f>SUM(Skutečnost_ACDC!K24,Skutečnost_AC!K24)</f>
        <v>0</v>
      </c>
      <c r="L24" s="42">
        <f>SUM(Skutečnost_ACDC!L24,Skutečnost_AC!L24)</f>
        <v>0</v>
      </c>
      <c r="M24" s="42">
        <f>SUM(Skutečnost_ACDC!M24,Skutečnost_AC!M24)</f>
        <v>0</v>
      </c>
      <c r="N24" s="42">
        <f>SUM(Skutečnost_ACDC!N24,Skutečnost_AC!N24)</f>
        <v>0</v>
      </c>
      <c r="O24" s="42">
        <f>SUM(Skutečnost_ACDC!O24,Skutečnost_AC!O24)</f>
        <v>0</v>
      </c>
      <c r="P24" s="42">
        <f>SUM(Skutečnost_ACDC!P24,Skutečnost_AC!P24)</f>
        <v>0</v>
      </c>
      <c r="Q24" s="42">
        <f>SUM(Skutečnost_ACDC!Q24,Skutečnost_AC!Q24)</f>
        <v>0</v>
      </c>
    </row>
    <row r="25" spans="1:17" x14ac:dyDescent="0.25">
      <c r="A25" s="5" t="s">
        <v>141</v>
      </c>
      <c r="B25" s="117"/>
      <c r="C25" s="41">
        <f>SUM(Skutečnost_ACDC!C25,Skutečnost_AC!C25)</f>
        <v>0</v>
      </c>
      <c r="D25" s="42">
        <f>SUM(Skutečnost_ACDC!D25,Skutečnost_AC!D25)</f>
        <v>0</v>
      </c>
      <c r="E25" s="42">
        <f>SUM(Skutečnost_ACDC!E25,Skutečnost_AC!E25)</f>
        <v>0</v>
      </c>
      <c r="F25" s="42">
        <f>SUM(Skutečnost_ACDC!F25,Skutečnost_AC!F25)</f>
        <v>0</v>
      </c>
      <c r="G25" s="42">
        <f>SUM(Skutečnost_ACDC!G25,Skutečnost_AC!G25)</f>
        <v>0</v>
      </c>
      <c r="H25" s="42">
        <f>SUM(Skutečnost_ACDC!H25,Skutečnost_AC!H25)</f>
        <v>0</v>
      </c>
      <c r="I25" s="42">
        <f>SUM(Skutečnost_ACDC!I25,Skutečnost_AC!I25)</f>
        <v>0</v>
      </c>
      <c r="J25" s="42">
        <f>SUM(Skutečnost_ACDC!J25,Skutečnost_AC!J25)</f>
        <v>0</v>
      </c>
      <c r="K25" s="42">
        <f>SUM(Skutečnost_ACDC!K25,Skutečnost_AC!K25)</f>
        <v>0</v>
      </c>
      <c r="L25" s="42">
        <f>SUM(Skutečnost_ACDC!L25,Skutečnost_AC!L25)</f>
        <v>0</v>
      </c>
      <c r="M25" s="42">
        <f>SUM(Skutečnost_ACDC!M25,Skutečnost_AC!M25)</f>
        <v>0</v>
      </c>
      <c r="N25" s="42">
        <f>SUM(Skutečnost_ACDC!N25,Skutečnost_AC!N25)</f>
        <v>0</v>
      </c>
      <c r="O25" s="42">
        <f>SUM(Skutečnost_ACDC!O25,Skutečnost_AC!O25)</f>
        <v>0</v>
      </c>
      <c r="P25" s="42">
        <f>SUM(Skutečnost_ACDC!P25,Skutečnost_AC!P25)</f>
        <v>0</v>
      </c>
      <c r="Q25" s="42">
        <f>SUM(Skutečnost_ACDC!Q25,Skutečnost_AC!Q25)</f>
        <v>0</v>
      </c>
    </row>
    <row r="26" spans="1:17" x14ac:dyDescent="0.25">
      <c r="A26" s="5" t="s">
        <v>142</v>
      </c>
      <c r="B26" s="117"/>
      <c r="C26" s="41">
        <f>SUM(Skutečnost_ACDC!C26,Skutečnost_AC!C26)</f>
        <v>0</v>
      </c>
      <c r="D26" s="42">
        <f>SUM(Skutečnost_ACDC!D26,Skutečnost_AC!D26)</f>
        <v>0</v>
      </c>
      <c r="E26" s="42">
        <f>SUM(Skutečnost_ACDC!E26,Skutečnost_AC!E26)</f>
        <v>0</v>
      </c>
      <c r="F26" s="42">
        <f>SUM(Skutečnost_ACDC!F26,Skutečnost_AC!F26)</f>
        <v>0</v>
      </c>
      <c r="G26" s="42">
        <f>SUM(Skutečnost_ACDC!G26,Skutečnost_AC!G26)</f>
        <v>0</v>
      </c>
      <c r="H26" s="42">
        <f>SUM(Skutečnost_ACDC!H26,Skutečnost_AC!H26)</f>
        <v>0</v>
      </c>
      <c r="I26" s="42">
        <f>SUM(Skutečnost_ACDC!I26,Skutečnost_AC!I26)</f>
        <v>0</v>
      </c>
      <c r="J26" s="42">
        <f>SUM(Skutečnost_ACDC!J26,Skutečnost_AC!J26)</f>
        <v>0</v>
      </c>
      <c r="K26" s="42">
        <f>SUM(Skutečnost_ACDC!K26,Skutečnost_AC!K26)</f>
        <v>0</v>
      </c>
      <c r="L26" s="42">
        <f>SUM(Skutečnost_ACDC!L26,Skutečnost_AC!L26)</f>
        <v>0</v>
      </c>
      <c r="M26" s="42">
        <f>SUM(Skutečnost_ACDC!M26,Skutečnost_AC!M26)</f>
        <v>0</v>
      </c>
      <c r="N26" s="42">
        <f>SUM(Skutečnost_ACDC!N26,Skutečnost_AC!N26)</f>
        <v>0</v>
      </c>
      <c r="O26" s="42">
        <f>SUM(Skutečnost_ACDC!O26,Skutečnost_AC!O26)</f>
        <v>0</v>
      </c>
      <c r="P26" s="42">
        <f>SUM(Skutečnost_ACDC!P26,Skutečnost_AC!P26)</f>
        <v>0</v>
      </c>
      <c r="Q26" s="42">
        <f>SUM(Skutečnost_ACDC!Q26,Skutečnost_AC!Q26)</f>
        <v>0</v>
      </c>
    </row>
    <row r="27" spans="1:17" x14ac:dyDescent="0.25">
      <c r="A27" s="5" t="s">
        <v>143</v>
      </c>
      <c r="B27" s="117"/>
      <c r="C27" s="41">
        <f>SUM(Skutečnost_ACDC!C27,Skutečnost_AC!C27)</f>
        <v>0</v>
      </c>
      <c r="D27" s="42">
        <f>SUM(Skutečnost_ACDC!D27,Skutečnost_AC!D27)</f>
        <v>0</v>
      </c>
      <c r="E27" s="42">
        <f>SUM(Skutečnost_ACDC!E27,Skutečnost_AC!E27)</f>
        <v>0</v>
      </c>
      <c r="F27" s="42">
        <f>SUM(Skutečnost_ACDC!F27,Skutečnost_AC!F27)</f>
        <v>0</v>
      </c>
      <c r="G27" s="42">
        <f>SUM(Skutečnost_ACDC!G27,Skutečnost_AC!G27)</f>
        <v>0</v>
      </c>
      <c r="H27" s="42">
        <f>SUM(Skutečnost_ACDC!H27,Skutečnost_AC!H27)</f>
        <v>0</v>
      </c>
      <c r="I27" s="42">
        <f>SUM(Skutečnost_ACDC!I27,Skutečnost_AC!I27)</f>
        <v>0</v>
      </c>
      <c r="J27" s="42">
        <f>SUM(Skutečnost_ACDC!J27,Skutečnost_AC!J27)</f>
        <v>0</v>
      </c>
      <c r="K27" s="42">
        <f>SUM(Skutečnost_ACDC!K27,Skutečnost_AC!K27)</f>
        <v>0</v>
      </c>
      <c r="L27" s="42">
        <f>SUM(Skutečnost_ACDC!L27,Skutečnost_AC!L27)</f>
        <v>0</v>
      </c>
      <c r="M27" s="42">
        <f>SUM(Skutečnost_ACDC!M27,Skutečnost_AC!M27)</f>
        <v>0</v>
      </c>
      <c r="N27" s="42">
        <f>SUM(Skutečnost_ACDC!N27,Skutečnost_AC!N27)</f>
        <v>0</v>
      </c>
      <c r="O27" s="42">
        <f>SUM(Skutečnost_ACDC!O27,Skutečnost_AC!O27)</f>
        <v>0</v>
      </c>
      <c r="P27" s="42">
        <f>SUM(Skutečnost_ACDC!P27,Skutečnost_AC!P27)</f>
        <v>0</v>
      </c>
      <c r="Q27" s="42">
        <f>SUM(Skutečnost_ACDC!Q27,Skutečnost_AC!Q27)</f>
        <v>0</v>
      </c>
    </row>
    <row r="28" spans="1:17" x14ac:dyDescent="0.25">
      <c r="A28" s="5" t="s">
        <v>144</v>
      </c>
      <c r="B28" s="117"/>
      <c r="C28" s="41">
        <f>SUM(Skutečnost_ACDC!C28,Skutečnost_AC!C28)</f>
        <v>0</v>
      </c>
      <c r="D28" s="42">
        <f>SUM(Skutečnost_ACDC!D28,Skutečnost_AC!D28)</f>
        <v>0</v>
      </c>
      <c r="E28" s="42">
        <f>SUM(Skutečnost_ACDC!E28,Skutečnost_AC!E28)</f>
        <v>0</v>
      </c>
      <c r="F28" s="42">
        <f>SUM(Skutečnost_ACDC!F28,Skutečnost_AC!F28)</f>
        <v>0</v>
      </c>
      <c r="G28" s="42">
        <f>SUM(Skutečnost_ACDC!G28,Skutečnost_AC!G28)</f>
        <v>0</v>
      </c>
      <c r="H28" s="42">
        <f>SUM(Skutečnost_ACDC!H28,Skutečnost_AC!H28)</f>
        <v>0</v>
      </c>
      <c r="I28" s="42">
        <f>SUM(Skutečnost_ACDC!I28,Skutečnost_AC!I28)</f>
        <v>0</v>
      </c>
      <c r="J28" s="42">
        <f>SUM(Skutečnost_ACDC!J28,Skutečnost_AC!J28)</f>
        <v>0</v>
      </c>
      <c r="K28" s="42">
        <f>SUM(Skutečnost_ACDC!K28,Skutečnost_AC!K28)</f>
        <v>0</v>
      </c>
      <c r="L28" s="42">
        <f>SUM(Skutečnost_ACDC!L28,Skutečnost_AC!L28)</f>
        <v>0</v>
      </c>
      <c r="M28" s="42">
        <f>SUM(Skutečnost_ACDC!M28,Skutečnost_AC!M28)</f>
        <v>0</v>
      </c>
      <c r="N28" s="42">
        <f>SUM(Skutečnost_ACDC!N28,Skutečnost_AC!N28)</f>
        <v>0</v>
      </c>
      <c r="O28" s="42">
        <f>SUM(Skutečnost_ACDC!O28,Skutečnost_AC!O28)</f>
        <v>0</v>
      </c>
      <c r="P28" s="42">
        <f>SUM(Skutečnost_ACDC!P28,Skutečnost_AC!P28)</f>
        <v>0</v>
      </c>
      <c r="Q28" s="42">
        <f>SUM(Skutečnost_ACDC!Q28,Skutečnost_AC!Q28)</f>
        <v>0</v>
      </c>
    </row>
    <row r="29" spans="1:17" x14ac:dyDescent="0.25">
      <c r="A29" s="5" t="s">
        <v>145</v>
      </c>
      <c r="B29" s="117"/>
      <c r="C29" s="41">
        <f>SUM(Skutečnost_ACDC!C29,Skutečnost_AC!C29)</f>
        <v>0</v>
      </c>
      <c r="D29" s="42">
        <f>SUM(Skutečnost_ACDC!D29,Skutečnost_AC!D29)</f>
        <v>0</v>
      </c>
      <c r="E29" s="42">
        <f>SUM(Skutečnost_ACDC!E29,Skutečnost_AC!E29)</f>
        <v>0</v>
      </c>
      <c r="F29" s="42">
        <f>SUM(Skutečnost_ACDC!F29,Skutečnost_AC!F29)</f>
        <v>0</v>
      </c>
      <c r="G29" s="42">
        <f>SUM(Skutečnost_ACDC!G29,Skutečnost_AC!G29)</f>
        <v>0</v>
      </c>
      <c r="H29" s="42">
        <f>SUM(Skutečnost_ACDC!H29,Skutečnost_AC!H29)</f>
        <v>0</v>
      </c>
      <c r="I29" s="42">
        <f>SUM(Skutečnost_ACDC!I29,Skutečnost_AC!I29)</f>
        <v>0</v>
      </c>
      <c r="J29" s="42">
        <f>SUM(Skutečnost_ACDC!J29,Skutečnost_AC!J29)</f>
        <v>0</v>
      </c>
      <c r="K29" s="42">
        <f>SUM(Skutečnost_ACDC!K29,Skutečnost_AC!K29)</f>
        <v>0</v>
      </c>
      <c r="L29" s="42">
        <f>SUM(Skutečnost_ACDC!L29,Skutečnost_AC!L29)</f>
        <v>0</v>
      </c>
      <c r="M29" s="42">
        <f>SUM(Skutečnost_ACDC!M29,Skutečnost_AC!M29)</f>
        <v>0</v>
      </c>
      <c r="N29" s="42">
        <f>SUM(Skutečnost_ACDC!N29,Skutečnost_AC!N29)</f>
        <v>0</v>
      </c>
      <c r="O29" s="42">
        <f>SUM(Skutečnost_ACDC!O29,Skutečnost_AC!O29)</f>
        <v>0</v>
      </c>
      <c r="P29" s="42">
        <f>SUM(Skutečnost_ACDC!P29,Skutečnost_AC!P29)</f>
        <v>0</v>
      </c>
      <c r="Q29" s="42">
        <f>SUM(Skutečnost_ACDC!Q29,Skutečnost_AC!Q29)</f>
        <v>0</v>
      </c>
    </row>
    <row r="30" spans="1:17" x14ac:dyDescent="0.25">
      <c r="A30" s="5" t="s">
        <v>146</v>
      </c>
      <c r="B30" s="117"/>
      <c r="C30" s="41">
        <f>SUM(Skutečnost_ACDC!C30,Skutečnost_AC!C30)</f>
        <v>0</v>
      </c>
      <c r="D30" s="42">
        <f>SUM(Skutečnost_ACDC!D30,Skutečnost_AC!D30)</f>
        <v>0</v>
      </c>
      <c r="E30" s="42">
        <f>SUM(Skutečnost_ACDC!E30,Skutečnost_AC!E30)</f>
        <v>0</v>
      </c>
      <c r="F30" s="42">
        <f>SUM(Skutečnost_ACDC!F30,Skutečnost_AC!F30)</f>
        <v>0</v>
      </c>
      <c r="G30" s="42">
        <f>SUM(Skutečnost_ACDC!G30,Skutečnost_AC!G30)</f>
        <v>0</v>
      </c>
      <c r="H30" s="42">
        <f>SUM(Skutečnost_ACDC!H30,Skutečnost_AC!H30)</f>
        <v>0</v>
      </c>
      <c r="I30" s="42">
        <f>SUM(Skutečnost_ACDC!I30,Skutečnost_AC!I30)</f>
        <v>0</v>
      </c>
      <c r="J30" s="42">
        <f>SUM(Skutečnost_ACDC!J30,Skutečnost_AC!J30)</f>
        <v>0</v>
      </c>
      <c r="K30" s="42">
        <f>SUM(Skutečnost_ACDC!K30,Skutečnost_AC!K30)</f>
        <v>0</v>
      </c>
      <c r="L30" s="42">
        <f>SUM(Skutečnost_ACDC!L30,Skutečnost_AC!L30)</f>
        <v>0</v>
      </c>
      <c r="M30" s="42">
        <f>SUM(Skutečnost_ACDC!M30,Skutečnost_AC!M30)</f>
        <v>0</v>
      </c>
      <c r="N30" s="42">
        <f>SUM(Skutečnost_ACDC!N30,Skutečnost_AC!N30)</f>
        <v>0</v>
      </c>
      <c r="O30" s="42">
        <f>SUM(Skutečnost_ACDC!O30,Skutečnost_AC!O30)</f>
        <v>0</v>
      </c>
      <c r="P30" s="42">
        <f>SUM(Skutečnost_ACDC!P30,Skutečnost_AC!P30)</f>
        <v>0</v>
      </c>
      <c r="Q30" s="42">
        <f>SUM(Skutečnost_ACDC!Q30,Skutečnost_AC!Q30)</f>
        <v>0</v>
      </c>
    </row>
    <row r="31" spans="1:17" x14ac:dyDescent="0.25">
      <c r="A31" s="5" t="s">
        <v>147</v>
      </c>
      <c r="B31" s="117"/>
      <c r="C31" s="41">
        <f>SUM(Skutečnost_ACDC!C31,Skutečnost_AC!C31)</f>
        <v>0</v>
      </c>
      <c r="D31" s="42">
        <f>SUM(Skutečnost_ACDC!D31,Skutečnost_AC!D31)</f>
        <v>0</v>
      </c>
      <c r="E31" s="42">
        <f>SUM(Skutečnost_ACDC!E31,Skutečnost_AC!E31)</f>
        <v>0</v>
      </c>
      <c r="F31" s="42">
        <f>SUM(Skutečnost_ACDC!F31,Skutečnost_AC!F31)</f>
        <v>0</v>
      </c>
      <c r="G31" s="42">
        <f>SUM(Skutečnost_ACDC!G31,Skutečnost_AC!G31)</f>
        <v>0</v>
      </c>
      <c r="H31" s="42">
        <f>SUM(Skutečnost_ACDC!H31,Skutečnost_AC!H31)</f>
        <v>0</v>
      </c>
      <c r="I31" s="42">
        <f>SUM(Skutečnost_ACDC!I31,Skutečnost_AC!I31)</f>
        <v>0</v>
      </c>
      <c r="J31" s="42">
        <f>SUM(Skutečnost_ACDC!J31,Skutečnost_AC!J31)</f>
        <v>0</v>
      </c>
      <c r="K31" s="42">
        <f>SUM(Skutečnost_ACDC!K31,Skutečnost_AC!K31)</f>
        <v>0</v>
      </c>
      <c r="L31" s="42">
        <f>SUM(Skutečnost_ACDC!L31,Skutečnost_AC!L31)</f>
        <v>0</v>
      </c>
      <c r="M31" s="42">
        <f>SUM(Skutečnost_ACDC!M31,Skutečnost_AC!M31)</f>
        <v>0</v>
      </c>
      <c r="N31" s="42">
        <f>SUM(Skutečnost_ACDC!N31,Skutečnost_AC!N31)</f>
        <v>0</v>
      </c>
      <c r="O31" s="42">
        <f>SUM(Skutečnost_ACDC!O31,Skutečnost_AC!O31)</f>
        <v>0</v>
      </c>
      <c r="P31" s="42">
        <f>SUM(Skutečnost_ACDC!P31,Skutečnost_AC!P31)</f>
        <v>0</v>
      </c>
      <c r="Q31" s="42">
        <f>SUM(Skutečnost_ACDC!Q31,Skutečnost_AC!Q31)</f>
        <v>0</v>
      </c>
    </row>
    <row r="32" spans="1:17" ht="15.75" thickBot="1" x14ac:dyDescent="0.3">
      <c r="A32" s="24" t="s">
        <v>148</v>
      </c>
      <c r="B32" s="119"/>
      <c r="C32" s="43">
        <f>SUM(Skutečnost_ACDC!C32,Skutečnost_AC!C32)</f>
        <v>0</v>
      </c>
      <c r="D32" s="44">
        <f>SUM(Skutečnost_ACDC!D32,Skutečnost_AC!D32)</f>
        <v>0</v>
      </c>
      <c r="E32" s="44">
        <f>SUM(Skutečnost_ACDC!E32,Skutečnost_AC!E32)</f>
        <v>0</v>
      </c>
      <c r="F32" s="44">
        <f>SUM(Skutečnost_ACDC!F32,Skutečnost_AC!F32)</f>
        <v>0</v>
      </c>
      <c r="G32" s="44">
        <f>SUM(Skutečnost_ACDC!G32,Skutečnost_AC!G32)</f>
        <v>0</v>
      </c>
      <c r="H32" s="44">
        <f>SUM(Skutečnost_ACDC!H32,Skutečnost_AC!H32)</f>
        <v>0</v>
      </c>
      <c r="I32" s="44">
        <f>SUM(Skutečnost_ACDC!I32,Skutečnost_AC!I32)</f>
        <v>0</v>
      </c>
      <c r="J32" s="44">
        <f>SUM(Skutečnost_ACDC!J32,Skutečnost_AC!J32)</f>
        <v>0</v>
      </c>
      <c r="K32" s="44">
        <f>SUM(Skutečnost_ACDC!K32,Skutečnost_AC!K32)</f>
        <v>0</v>
      </c>
      <c r="L32" s="44">
        <f>SUM(Skutečnost_ACDC!L32,Skutečnost_AC!L32)</f>
        <v>0</v>
      </c>
      <c r="M32" s="44">
        <f>SUM(Skutečnost_ACDC!M32,Skutečnost_AC!M32)</f>
        <v>0</v>
      </c>
      <c r="N32" s="44">
        <f>SUM(Skutečnost_ACDC!N32,Skutečnost_AC!N32)</f>
        <v>0</v>
      </c>
      <c r="O32" s="44">
        <f>SUM(Skutečnost_ACDC!O32,Skutečnost_AC!O32)</f>
        <v>0</v>
      </c>
      <c r="P32" s="44">
        <f>SUM(Skutečnost_ACDC!P32,Skutečnost_AC!P32)</f>
        <v>0</v>
      </c>
      <c r="Q32" s="44">
        <f>SUM(Skutečnost_ACDC!Q32,Skutečnost_AC!Q32)</f>
        <v>0</v>
      </c>
    </row>
    <row r="33" spans="1:17" ht="16.5" thickBot="1" x14ac:dyDescent="0.3">
      <c r="A33" s="36" t="s">
        <v>212</v>
      </c>
      <c r="B33" s="63" t="s">
        <v>213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GLOB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2" t="str">
        <f t="shared" si="3"/>
        <v>2045/46</v>
      </c>
    </row>
    <row r="37" spans="1:17" ht="15.75" thickTop="1" x14ac:dyDescent="0.25">
      <c r="A37" s="3" t="s">
        <v>136</v>
      </c>
      <c r="B37" s="120"/>
      <c r="C37" s="39">
        <f>SUM(Skutečnost_ACDC!C37,Skutečnost_AC!C37)</f>
        <v>0</v>
      </c>
      <c r="D37" s="40">
        <f>SUM(Skutečnost_ACDC!D37,Skutečnost_AC!D37)</f>
        <v>0</v>
      </c>
      <c r="E37" s="40">
        <f>SUM(Skutečnost_ACDC!E37,Skutečnost_AC!E37)</f>
        <v>0</v>
      </c>
      <c r="F37" s="40">
        <f>SUM(Skutečnost_ACDC!F37,Skutečnost_AC!F37)</f>
        <v>0</v>
      </c>
      <c r="G37" s="40">
        <f>SUM(Skutečnost_ACDC!G37,Skutečnost_AC!G37)</f>
        <v>0</v>
      </c>
      <c r="H37" s="40">
        <f>SUM(Skutečnost_ACDC!H37,Skutečnost_AC!H37)</f>
        <v>0</v>
      </c>
      <c r="I37" s="40">
        <f>SUM(Skutečnost_ACDC!I37,Skutečnost_AC!I37)</f>
        <v>0</v>
      </c>
      <c r="J37" s="40">
        <f>SUM(Skutečnost_ACDC!J37,Skutečnost_AC!J37)</f>
        <v>0</v>
      </c>
      <c r="K37" s="40">
        <f>SUM(Skutečnost_ACDC!K37,Skutečnost_AC!K37)</f>
        <v>0</v>
      </c>
      <c r="L37" s="40">
        <f>SUM(Skutečnost_ACDC!L37,Skutečnost_AC!L37)</f>
        <v>0</v>
      </c>
      <c r="M37" s="40">
        <f>SUM(Skutečnost_ACDC!M37,Skutečnost_AC!M37)</f>
        <v>0</v>
      </c>
      <c r="N37" s="40">
        <f>SUM(Skutečnost_ACDC!N37,Skutečnost_AC!N37)</f>
        <v>0</v>
      </c>
      <c r="O37" s="40">
        <f>SUM(Skutečnost_ACDC!O37,Skutečnost_AC!O37)</f>
        <v>0</v>
      </c>
      <c r="P37" s="40">
        <f>SUM(Skutečnost_ACDC!P37,Skutečnost_AC!P37)</f>
        <v>0</v>
      </c>
      <c r="Q37" s="40">
        <f>SUM(Skutečnost_ACDC!Q37,Skutečnost_AC!Q37)</f>
        <v>0</v>
      </c>
    </row>
    <row r="38" spans="1:17" x14ac:dyDescent="0.25">
      <c r="A38" s="20" t="s">
        <v>137</v>
      </c>
      <c r="B38" s="121"/>
      <c r="C38" s="41">
        <f>SUM(Skutečnost_ACDC!C38,Skutečnost_AC!C38)</f>
        <v>0</v>
      </c>
      <c r="D38" s="42">
        <f>SUM(Skutečnost_ACDC!D38,Skutečnost_AC!D38)</f>
        <v>0</v>
      </c>
      <c r="E38" s="42">
        <f>SUM(Skutečnost_ACDC!E38,Skutečnost_AC!E38)</f>
        <v>0</v>
      </c>
      <c r="F38" s="42">
        <f>SUM(Skutečnost_ACDC!F38,Skutečnost_AC!F38)</f>
        <v>0</v>
      </c>
      <c r="G38" s="42">
        <f>SUM(Skutečnost_ACDC!G38,Skutečnost_AC!G38)</f>
        <v>0</v>
      </c>
      <c r="H38" s="42">
        <f>SUM(Skutečnost_ACDC!H38,Skutečnost_AC!H38)</f>
        <v>0</v>
      </c>
      <c r="I38" s="42">
        <f>SUM(Skutečnost_ACDC!I38,Skutečnost_AC!I38)</f>
        <v>0</v>
      </c>
      <c r="J38" s="42">
        <f>SUM(Skutečnost_ACDC!J38,Skutečnost_AC!J38)</f>
        <v>0</v>
      </c>
      <c r="K38" s="42">
        <f>SUM(Skutečnost_ACDC!K38,Skutečnost_AC!K38)</f>
        <v>0</v>
      </c>
      <c r="L38" s="42">
        <f>SUM(Skutečnost_ACDC!L38,Skutečnost_AC!L38)</f>
        <v>0</v>
      </c>
      <c r="M38" s="42">
        <f>SUM(Skutečnost_ACDC!M38,Skutečnost_AC!M38)</f>
        <v>0</v>
      </c>
      <c r="N38" s="42">
        <f>SUM(Skutečnost_ACDC!N38,Skutečnost_AC!N38)</f>
        <v>0</v>
      </c>
      <c r="O38" s="42">
        <f>SUM(Skutečnost_ACDC!O38,Skutečnost_AC!O38)</f>
        <v>0</v>
      </c>
      <c r="P38" s="42">
        <f>SUM(Skutečnost_ACDC!P38,Skutečnost_AC!P38)</f>
        <v>0</v>
      </c>
      <c r="Q38" s="42">
        <f>SUM(Skutečnost_ACDC!Q38,Skutečnost_AC!Q38)</f>
        <v>0</v>
      </c>
    </row>
    <row r="39" spans="1:17" x14ac:dyDescent="0.25">
      <c r="A39" s="5" t="s">
        <v>138</v>
      </c>
      <c r="B39" s="117"/>
      <c r="C39" s="41">
        <f>SUM(Skutečnost_ACDC!C39,Skutečnost_AC!C39)</f>
        <v>0</v>
      </c>
      <c r="D39" s="42">
        <f>SUM(Skutečnost_ACDC!D39,Skutečnost_AC!D39)</f>
        <v>0</v>
      </c>
      <c r="E39" s="42">
        <f>SUM(Skutečnost_ACDC!E39,Skutečnost_AC!E39)</f>
        <v>0</v>
      </c>
      <c r="F39" s="42">
        <f>SUM(Skutečnost_ACDC!F39,Skutečnost_AC!F39)</f>
        <v>0</v>
      </c>
      <c r="G39" s="42">
        <f>SUM(Skutečnost_ACDC!G39,Skutečnost_AC!G39)</f>
        <v>0</v>
      </c>
      <c r="H39" s="42">
        <f>SUM(Skutečnost_ACDC!H39,Skutečnost_AC!H39)</f>
        <v>0</v>
      </c>
      <c r="I39" s="42">
        <f>SUM(Skutečnost_ACDC!I39,Skutečnost_AC!I39)</f>
        <v>0</v>
      </c>
      <c r="J39" s="42">
        <f>SUM(Skutečnost_ACDC!J39,Skutečnost_AC!J39)</f>
        <v>0</v>
      </c>
      <c r="K39" s="42">
        <f>SUM(Skutečnost_ACDC!K39,Skutečnost_AC!K39)</f>
        <v>0</v>
      </c>
      <c r="L39" s="42">
        <f>SUM(Skutečnost_ACDC!L39,Skutečnost_AC!L39)</f>
        <v>0</v>
      </c>
      <c r="M39" s="42">
        <f>SUM(Skutečnost_ACDC!M39,Skutečnost_AC!M39)</f>
        <v>0</v>
      </c>
      <c r="N39" s="42">
        <f>SUM(Skutečnost_ACDC!N39,Skutečnost_AC!N39)</f>
        <v>0</v>
      </c>
      <c r="O39" s="42">
        <f>SUM(Skutečnost_ACDC!O39,Skutečnost_AC!O39)</f>
        <v>0</v>
      </c>
      <c r="P39" s="42">
        <f>SUM(Skutečnost_ACDC!P39,Skutečnost_AC!P39)</f>
        <v>0</v>
      </c>
      <c r="Q39" s="42">
        <f>SUM(Skutečnost_ACDC!Q39,Skutečnost_AC!Q39)</f>
        <v>0</v>
      </c>
    </row>
    <row r="40" spans="1:17" x14ac:dyDescent="0.25">
      <c r="A40" s="5" t="s">
        <v>139</v>
      </c>
      <c r="B40" s="117"/>
      <c r="C40" s="41">
        <f>SUM(Skutečnost_ACDC!C40,Skutečnost_AC!C40)</f>
        <v>0</v>
      </c>
      <c r="D40" s="42">
        <f>SUM(Skutečnost_ACDC!D40,Skutečnost_AC!D40)</f>
        <v>0</v>
      </c>
      <c r="E40" s="42">
        <f>SUM(Skutečnost_ACDC!E40,Skutečnost_AC!E40)</f>
        <v>0</v>
      </c>
      <c r="F40" s="42">
        <f>SUM(Skutečnost_ACDC!F40,Skutečnost_AC!F40)</f>
        <v>0</v>
      </c>
      <c r="G40" s="42">
        <f>SUM(Skutečnost_ACDC!G40,Skutečnost_AC!G40)</f>
        <v>0</v>
      </c>
      <c r="H40" s="42">
        <f>SUM(Skutečnost_ACDC!H40,Skutečnost_AC!H40)</f>
        <v>0</v>
      </c>
      <c r="I40" s="42">
        <f>SUM(Skutečnost_ACDC!I40,Skutečnost_AC!I40)</f>
        <v>0</v>
      </c>
      <c r="J40" s="42">
        <f>SUM(Skutečnost_ACDC!J40,Skutečnost_AC!J40)</f>
        <v>0</v>
      </c>
      <c r="K40" s="42">
        <f>SUM(Skutečnost_ACDC!K40,Skutečnost_AC!K40)</f>
        <v>0</v>
      </c>
      <c r="L40" s="42">
        <f>SUM(Skutečnost_ACDC!L40,Skutečnost_AC!L40)</f>
        <v>0</v>
      </c>
      <c r="M40" s="42">
        <f>SUM(Skutečnost_ACDC!M40,Skutečnost_AC!M40)</f>
        <v>0</v>
      </c>
      <c r="N40" s="42">
        <f>SUM(Skutečnost_ACDC!N40,Skutečnost_AC!N40)</f>
        <v>0</v>
      </c>
      <c r="O40" s="42">
        <f>SUM(Skutečnost_ACDC!O40,Skutečnost_AC!O40)</f>
        <v>0</v>
      </c>
      <c r="P40" s="42">
        <f>SUM(Skutečnost_ACDC!P40,Skutečnost_AC!P40)</f>
        <v>0</v>
      </c>
      <c r="Q40" s="42">
        <f>SUM(Skutečnost_ACDC!Q40,Skutečnost_AC!Q40)</f>
        <v>0</v>
      </c>
    </row>
    <row r="41" spans="1:17" x14ac:dyDescent="0.25">
      <c r="A41" s="5" t="s">
        <v>140</v>
      </c>
      <c r="B41" s="117"/>
      <c r="C41" s="41">
        <f>SUM(Skutečnost_ACDC!C41,Skutečnost_AC!C41)</f>
        <v>0</v>
      </c>
      <c r="D41" s="42">
        <f>SUM(Skutečnost_ACDC!D41,Skutečnost_AC!D41)</f>
        <v>0</v>
      </c>
      <c r="E41" s="42">
        <f>SUM(Skutečnost_ACDC!E41,Skutečnost_AC!E41)</f>
        <v>0</v>
      </c>
      <c r="F41" s="42">
        <f>SUM(Skutečnost_ACDC!F41,Skutečnost_AC!F41)</f>
        <v>0</v>
      </c>
      <c r="G41" s="42">
        <f>SUM(Skutečnost_ACDC!G41,Skutečnost_AC!G41)</f>
        <v>0</v>
      </c>
      <c r="H41" s="42">
        <f>SUM(Skutečnost_ACDC!H41,Skutečnost_AC!H41)</f>
        <v>0</v>
      </c>
      <c r="I41" s="42">
        <f>SUM(Skutečnost_ACDC!I41,Skutečnost_AC!I41)</f>
        <v>0</v>
      </c>
      <c r="J41" s="42">
        <f>SUM(Skutečnost_ACDC!J41,Skutečnost_AC!J41)</f>
        <v>0</v>
      </c>
      <c r="K41" s="42">
        <f>SUM(Skutečnost_ACDC!K41,Skutečnost_AC!K41)</f>
        <v>0</v>
      </c>
      <c r="L41" s="42">
        <f>SUM(Skutečnost_ACDC!L41,Skutečnost_AC!L41)</f>
        <v>0</v>
      </c>
      <c r="M41" s="42">
        <f>SUM(Skutečnost_ACDC!M41,Skutečnost_AC!M41)</f>
        <v>0</v>
      </c>
      <c r="N41" s="42">
        <f>SUM(Skutečnost_ACDC!N41,Skutečnost_AC!N41)</f>
        <v>0</v>
      </c>
      <c r="O41" s="42">
        <f>SUM(Skutečnost_ACDC!O41,Skutečnost_AC!O41)</f>
        <v>0</v>
      </c>
      <c r="P41" s="42">
        <f>SUM(Skutečnost_ACDC!P41,Skutečnost_AC!P41)</f>
        <v>0</v>
      </c>
      <c r="Q41" s="42">
        <f>SUM(Skutečnost_ACDC!Q41,Skutečnost_AC!Q41)</f>
        <v>0</v>
      </c>
    </row>
    <row r="42" spans="1:17" x14ac:dyDescent="0.25">
      <c r="A42" s="5" t="s">
        <v>141</v>
      </c>
      <c r="B42" s="117"/>
      <c r="C42" s="41">
        <f>SUM(Skutečnost_ACDC!C42,Skutečnost_AC!C42)</f>
        <v>0</v>
      </c>
      <c r="D42" s="42">
        <f>SUM(Skutečnost_ACDC!D42,Skutečnost_AC!D42)</f>
        <v>0</v>
      </c>
      <c r="E42" s="42">
        <f>SUM(Skutečnost_ACDC!E42,Skutečnost_AC!E42)</f>
        <v>0</v>
      </c>
      <c r="F42" s="42">
        <f>SUM(Skutečnost_ACDC!F42,Skutečnost_AC!F42)</f>
        <v>0</v>
      </c>
      <c r="G42" s="42">
        <f>SUM(Skutečnost_ACDC!G42,Skutečnost_AC!G42)</f>
        <v>0</v>
      </c>
      <c r="H42" s="42">
        <f>SUM(Skutečnost_ACDC!H42,Skutečnost_AC!H42)</f>
        <v>0</v>
      </c>
      <c r="I42" s="42">
        <f>SUM(Skutečnost_ACDC!I42,Skutečnost_AC!I42)</f>
        <v>0</v>
      </c>
      <c r="J42" s="42">
        <f>SUM(Skutečnost_ACDC!J42,Skutečnost_AC!J42)</f>
        <v>0</v>
      </c>
      <c r="K42" s="42">
        <f>SUM(Skutečnost_ACDC!K42,Skutečnost_AC!K42)</f>
        <v>0</v>
      </c>
      <c r="L42" s="42">
        <f>SUM(Skutečnost_ACDC!L42,Skutečnost_AC!L42)</f>
        <v>0</v>
      </c>
      <c r="M42" s="42">
        <f>SUM(Skutečnost_ACDC!M42,Skutečnost_AC!M42)</f>
        <v>0</v>
      </c>
      <c r="N42" s="42">
        <f>SUM(Skutečnost_ACDC!N42,Skutečnost_AC!N42)</f>
        <v>0</v>
      </c>
      <c r="O42" s="42">
        <f>SUM(Skutečnost_ACDC!O42,Skutečnost_AC!O42)</f>
        <v>0</v>
      </c>
      <c r="P42" s="42">
        <f>SUM(Skutečnost_ACDC!P42,Skutečnost_AC!P42)</f>
        <v>0</v>
      </c>
      <c r="Q42" s="42">
        <f>SUM(Skutečnost_ACDC!Q42,Skutečnost_AC!Q42)</f>
        <v>0</v>
      </c>
    </row>
    <row r="43" spans="1:17" x14ac:dyDescent="0.25">
      <c r="A43" s="5" t="s">
        <v>142</v>
      </c>
      <c r="B43" s="117"/>
      <c r="C43" s="41">
        <f>SUM(Skutečnost_ACDC!C43,Skutečnost_AC!C43)</f>
        <v>0</v>
      </c>
      <c r="D43" s="42">
        <f>SUM(Skutečnost_ACDC!D43,Skutečnost_AC!D43)</f>
        <v>0</v>
      </c>
      <c r="E43" s="42">
        <f>SUM(Skutečnost_ACDC!E43,Skutečnost_AC!E43)</f>
        <v>0</v>
      </c>
      <c r="F43" s="42">
        <f>SUM(Skutečnost_ACDC!F43,Skutečnost_AC!F43)</f>
        <v>0</v>
      </c>
      <c r="G43" s="42">
        <f>SUM(Skutečnost_ACDC!G43,Skutečnost_AC!G43)</f>
        <v>0</v>
      </c>
      <c r="H43" s="42">
        <f>SUM(Skutečnost_ACDC!H43,Skutečnost_AC!H43)</f>
        <v>0</v>
      </c>
      <c r="I43" s="42">
        <f>SUM(Skutečnost_ACDC!I43,Skutečnost_AC!I43)</f>
        <v>0</v>
      </c>
      <c r="J43" s="42">
        <f>SUM(Skutečnost_ACDC!J43,Skutečnost_AC!J43)</f>
        <v>0</v>
      </c>
      <c r="K43" s="42">
        <f>SUM(Skutečnost_ACDC!K43,Skutečnost_AC!K43)</f>
        <v>0</v>
      </c>
      <c r="L43" s="42">
        <f>SUM(Skutečnost_ACDC!L43,Skutečnost_AC!L43)</f>
        <v>0</v>
      </c>
      <c r="M43" s="42">
        <f>SUM(Skutečnost_ACDC!M43,Skutečnost_AC!M43)</f>
        <v>0</v>
      </c>
      <c r="N43" s="42">
        <f>SUM(Skutečnost_ACDC!N43,Skutečnost_AC!N43)</f>
        <v>0</v>
      </c>
      <c r="O43" s="42">
        <f>SUM(Skutečnost_ACDC!O43,Skutečnost_AC!O43)</f>
        <v>0</v>
      </c>
      <c r="P43" s="42">
        <f>SUM(Skutečnost_ACDC!P43,Skutečnost_AC!P43)</f>
        <v>0</v>
      </c>
      <c r="Q43" s="42">
        <f>SUM(Skutečnost_ACDC!Q43,Skutečnost_AC!Q43)</f>
        <v>0</v>
      </c>
    </row>
    <row r="44" spans="1:17" x14ac:dyDescent="0.25">
      <c r="A44" s="5" t="s">
        <v>143</v>
      </c>
      <c r="B44" s="117"/>
      <c r="C44" s="41">
        <f>SUM(Skutečnost_ACDC!C44,Skutečnost_AC!C44)</f>
        <v>0</v>
      </c>
      <c r="D44" s="42">
        <f>SUM(Skutečnost_ACDC!D44,Skutečnost_AC!D44)</f>
        <v>0</v>
      </c>
      <c r="E44" s="42">
        <f>SUM(Skutečnost_ACDC!E44,Skutečnost_AC!E44)</f>
        <v>0</v>
      </c>
      <c r="F44" s="42">
        <f>SUM(Skutečnost_ACDC!F44,Skutečnost_AC!F44)</f>
        <v>0</v>
      </c>
      <c r="G44" s="42">
        <f>SUM(Skutečnost_ACDC!G44,Skutečnost_AC!G44)</f>
        <v>0</v>
      </c>
      <c r="H44" s="42">
        <f>SUM(Skutečnost_ACDC!H44,Skutečnost_AC!H44)</f>
        <v>0</v>
      </c>
      <c r="I44" s="42">
        <f>SUM(Skutečnost_ACDC!I44,Skutečnost_AC!I44)</f>
        <v>0</v>
      </c>
      <c r="J44" s="42">
        <f>SUM(Skutečnost_ACDC!J44,Skutečnost_AC!J44)</f>
        <v>0</v>
      </c>
      <c r="K44" s="42">
        <f>SUM(Skutečnost_ACDC!K44,Skutečnost_AC!K44)</f>
        <v>0</v>
      </c>
      <c r="L44" s="42">
        <f>SUM(Skutečnost_ACDC!L44,Skutečnost_AC!L44)</f>
        <v>0</v>
      </c>
      <c r="M44" s="42">
        <f>SUM(Skutečnost_ACDC!M44,Skutečnost_AC!M44)</f>
        <v>0</v>
      </c>
      <c r="N44" s="42">
        <f>SUM(Skutečnost_ACDC!N44,Skutečnost_AC!N44)</f>
        <v>0</v>
      </c>
      <c r="O44" s="42">
        <f>SUM(Skutečnost_ACDC!O44,Skutečnost_AC!O44)</f>
        <v>0</v>
      </c>
      <c r="P44" s="42">
        <f>SUM(Skutečnost_ACDC!P44,Skutečnost_AC!P44)</f>
        <v>0</v>
      </c>
      <c r="Q44" s="42">
        <f>SUM(Skutečnost_ACDC!Q44,Skutečnost_AC!Q44)</f>
        <v>0</v>
      </c>
    </row>
    <row r="45" spans="1:17" x14ac:dyDescent="0.25">
      <c r="A45" s="5" t="s">
        <v>144</v>
      </c>
      <c r="B45" s="117"/>
      <c r="C45" s="41">
        <f>SUM(Skutečnost_ACDC!C45,Skutečnost_AC!C45)</f>
        <v>0</v>
      </c>
      <c r="D45" s="42">
        <f>SUM(Skutečnost_ACDC!D45,Skutečnost_AC!D45)</f>
        <v>0</v>
      </c>
      <c r="E45" s="42">
        <f>SUM(Skutečnost_ACDC!E45,Skutečnost_AC!E45)</f>
        <v>0</v>
      </c>
      <c r="F45" s="42">
        <f>SUM(Skutečnost_ACDC!F45,Skutečnost_AC!F45)</f>
        <v>0</v>
      </c>
      <c r="G45" s="42">
        <f>SUM(Skutečnost_ACDC!G45,Skutečnost_AC!G45)</f>
        <v>0</v>
      </c>
      <c r="H45" s="42">
        <f>SUM(Skutečnost_ACDC!H45,Skutečnost_AC!H45)</f>
        <v>0</v>
      </c>
      <c r="I45" s="42">
        <f>SUM(Skutečnost_ACDC!I45,Skutečnost_AC!I45)</f>
        <v>0</v>
      </c>
      <c r="J45" s="42">
        <f>SUM(Skutečnost_ACDC!J45,Skutečnost_AC!J45)</f>
        <v>0</v>
      </c>
      <c r="K45" s="42">
        <f>SUM(Skutečnost_ACDC!K45,Skutečnost_AC!K45)</f>
        <v>0</v>
      </c>
      <c r="L45" s="42">
        <f>SUM(Skutečnost_ACDC!L45,Skutečnost_AC!L45)</f>
        <v>0</v>
      </c>
      <c r="M45" s="42">
        <f>SUM(Skutečnost_ACDC!M45,Skutečnost_AC!M45)</f>
        <v>0</v>
      </c>
      <c r="N45" s="42">
        <f>SUM(Skutečnost_ACDC!N45,Skutečnost_AC!N45)</f>
        <v>0</v>
      </c>
      <c r="O45" s="42">
        <f>SUM(Skutečnost_ACDC!O45,Skutečnost_AC!O45)</f>
        <v>0</v>
      </c>
      <c r="P45" s="42">
        <f>SUM(Skutečnost_ACDC!P45,Skutečnost_AC!P45)</f>
        <v>0</v>
      </c>
      <c r="Q45" s="42">
        <f>SUM(Skutečnost_ACDC!Q45,Skutečnost_AC!Q45)</f>
        <v>0</v>
      </c>
    </row>
    <row r="46" spans="1:17" x14ac:dyDescent="0.25">
      <c r="A46" s="5" t="s">
        <v>145</v>
      </c>
      <c r="B46" s="117"/>
      <c r="C46" s="41">
        <f>SUM(Skutečnost_ACDC!C46,Skutečnost_AC!C46)</f>
        <v>0</v>
      </c>
      <c r="D46" s="42">
        <f>SUM(Skutečnost_ACDC!D46,Skutečnost_AC!D46)</f>
        <v>0</v>
      </c>
      <c r="E46" s="42">
        <f>SUM(Skutečnost_ACDC!E46,Skutečnost_AC!E46)</f>
        <v>0</v>
      </c>
      <c r="F46" s="42">
        <f>SUM(Skutečnost_ACDC!F46,Skutečnost_AC!F46)</f>
        <v>0</v>
      </c>
      <c r="G46" s="42">
        <f>SUM(Skutečnost_ACDC!G46,Skutečnost_AC!G46)</f>
        <v>0</v>
      </c>
      <c r="H46" s="42">
        <f>SUM(Skutečnost_ACDC!H46,Skutečnost_AC!H46)</f>
        <v>0</v>
      </c>
      <c r="I46" s="42">
        <f>SUM(Skutečnost_ACDC!I46,Skutečnost_AC!I46)</f>
        <v>0</v>
      </c>
      <c r="J46" s="42">
        <f>SUM(Skutečnost_ACDC!J46,Skutečnost_AC!J46)</f>
        <v>0</v>
      </c>
      <c r="K46" s="42">
        <f>SUM(Skutečnost_ACDC!K46,Skutečnost_AC!K46)</f>
        <v>0</v>
      </c>
      <c r="L46" s="42">
        <f>SUM(Skutečnost_ACDC!L46,Skutečnost_AC!L46)</f>
        <v>0</v>
      </c>
      <c r="M46" s="42">
        <f>SUM(Skutečnost_ACDC!M46,Skutečnost_AC!M46)</f>
        <v>0</v>
      </c>
      <c r="N46" s="42">
        <f>SUM(Skutečnost_ACDC!N46,Skutečnost_AC!N46)</f>
        <v>0</v>
      </c>
      <c r="O46" s="42">
        <f>SUM(Skutečnost_ACDC!O46,Skutečnost_AC!O46)</f>
        <v>0</v>
      </c>
      <c r="P46" s="42">
        <f>SUM(Skutečnost_ACDC!P46,Skutečnost_AC!P46)</f>
        <v>0</v>
      </c>
      <c r="Q46" s="42">
        <f>SUM(Skutečnost_ACDC!Q46,Skutečnost_AC!Q46)</f>
        <v>0</v>
      </c>
    </row>
    <row r="47" spans="1:17" x14ac:dyDescent="0.25">
      <c r="A47" s="5" t="s">
        <v>146</v>
      </c>
      <c r="B47" s="117"/>
      <c r="C47" s="41">
        <f>SUM(Skutečnost_ACDC!C47,Skutečnost_AC!C47)</f>
        <v>0</v>
      </c>
      <c r="D47" s="42">
        <f>SUM(Skutečnost_ACDC!D47,Skutečnost_AC!D47)</f>
        <v>0</v>
      </c>
      <c r="E47" s="42">
        <f>SUM(Skutečnost_ACDC!E47,Skutečnost_AC!E47)</f>
        <v>0</v>
      </c>
      <c r="F47" s="42">
        <f>SUM(Skutečnost_ACDC!F47,Skutečnost_AC!F47)</f>
        <v>0</v>
      </c>
      <c r="G47" s="42">
        <f>SUM(Skutečnost_ACDC!G47,Skutečnost_AC!G47)</f>
        <v>0</v>
      </c>
      <c r="H47" s="42">
        <f>SUM(Skutečnost_ACDC!H47,Skutečnost_AC!H47)</f>
        <v>0</v>
      </c>
      <c r="I47" s="42">
        <f>SUM(Skutečnost_ACDC!I47,Skutečnost_AC!I47)</f>
        <v>0</v>
      </c>
      <c r="J47" s="42">
        <f>SUM(Skutečnost_ACDC!J47,Skutečnost_AC!J47)</f>
        <v>0</v>
      </c>
      <c r="K47" s="42">
        <f>SUM(Skutečnost_ACDC!K47,Skutečnost_AC!K47)</f>
        <v>0</v>
      </c>
      <c r="L47" s="42">
        <f>SUM(Skutečnost_ACDC!L47,Skutečnost_AC!L47)</f>
        <v>0</v>
      </c>
      <c r="M47" s="42">
        <f>SUM(Skutečnost_ACDC!M47,Skutečnost_AC!M47)</f>
        <v>0</v>
      </c>
      <c r="N47" s="42">
        <f>SUM(Skutečnost_ACDC!N47,Skutečnost_AC!N47)</f>
        <v>0</v>
      </c>
      <c r="O47" s="42">
        <f>SUM(Skutečnost_ACDC!O47,Skutečnost_AC!O47)</f>
        <v>0</v>
      </c>
      <c r="P47" s="42">
        <f>SUM(Skutečnost_ACDC!P47,Skutečnost_AC!P47)</f>
        <v>0</v>
      </c>
      <c r="Q47" s="42">
        <f>SUM(Skutečnost_ACDC!Q47,Skutečnost_AC!Q47)</f>
        <v>0</v>
      </c>
    </row>
    <row r="48" spans="1:17" x14ac:dyDescent="0.25">
      <c r="A48" s="5" t="s">
        <v>147</v>
      </c>
      <c r="B48" s="117"/>
      <c r="C48" s="41">
        <f>SUM(Skutečnost_ACDC!C48,Skutečnost_AC!C48)</f>
        <v>0</v>
      </c>
      <c r="D48" s="42">
        <f>SUM(Skutečnost_ACDC!D48,Skutečnost_AC!D48)</f>
        <v>0</v>
      </c>
      <c r="E48" s="42">
        <f>SUM(Skutečnost_ACDC!E48,Skutečnost_AC!E48)</f>
        <v>0</v>
      </c>
      <c r="F48" s="42">
        <f>SUM(Skutečnost_ACDC!F48,Skutečnost_AC!F48)</f>
        <v>0</v>
      </c>
      <c r="G48" s="42">
        <f>SUM(Skutečnost_ACDC!G48,Skutečnost_AC!G48)</f>
        <v>0</v>
      </c>
      <c r="H48" s="42">
        <f>SUM(Skutečnost_ACDC!H48,Skutečnost_AC!H48)</f>
        <v>0</v>
      </c>
      <c r="I48" s="42">
        <f>SUM(Skutečnost_ACDC!I48,Skutečnost_AC!I48)</f>
        <v>0</v>
      </c>
      <c r="J48" s="42">
        <f>SUM(Skutečnost_ACDC!J48,Skutečnost_AC!J48)</f>
        <v>0</v>
      </c>
      <c r="K48" s="42">
        <f>SUM(Skutečnost_ACDC!K48,Skutečnost_AC!K48)</f>
        <v>0</v>
      </c>
      <c r="L48" s="42">
        <f>SUM(Skutečnost_ACDC!L48,Skutečnost_AC!L48)</f>
        <v>0</v>
      </c>
      <c r="M48" s="42">
        <f>SUM(Skutečnost_ACDC!M48,Skutečnost_AC!M48)</f>
        <v>0</v>
      </c>
      <c r="N48" s="42">
        <f>SUM(Skutečnost_ACDC!N48,Skutečnost_AC!N48)</f>
        <v>0</v>
      </c>
      <c r="O48" s="42">
        <f>SUM(Skutečnost_ACDC!O48,Skutečnost_AC!O48)</f>
        <v>0</v>
      </c>
      <c r="P48" s="42">
        <f>SUM(Skutečnost_ACDC!P48,Skutečnost_AC!P48)</f>
        <v>0</v>
      </c>
      <c r="Q48" s="42">
        <f>SUM(Skutečnost_ACDC!Q48,Skutečnost_AC!Q48)</f>
        <v>0</v>
      </c>
    </row>
    <row r="49" spans="1:17" ht="15.75" thickBot="1" x14ac:dyDescent="0.3">
      <c r="A49" s="24" t="s">
        <v>148</v>
      </c>
      <c r="B49" s="119"/>
      <c r="C49" s="43">
        <f>SUM(Skutečnost_ACDC!C49,Skutečnost_AC!C49)</f>
        <v>0</v>
      </c>
      <c r="D49" s="44">
        <f>SUM(Skutečnost_ACDC!D49,Skutečnost_AC!D49)</f>
        <v>0</v>
      </c>
      <c r="E49" s="44">
        <f>SUM(Skutečnost_ACDC!E49,Skutečnost_AC!E49)</f>
        <v>0</v>
      </c>
      <c r="F49" s="44">
        <f>SUM(Skutečnost_ACDC!F49,Skutečnost_AC!F49)</f>
        <v>0</v>
      </c>
      <c r="G49" s="44">
        <f>SUM(Skutečnost_ACDC!G49,Skutečnost_AC!G49)</f>
        <v>0</v>
      </c>
      <c r="H49" s="44">
        <f>SUM(Skutečnost_ACDC!H49,Skutečnost_AC!H49)</f>
        <v>0</v>
      </c>
      <c r="I49" s="44">
        <f>SUM(Skutečnost_ACDC!I49,Skutečnost_AC!I49)</f>
        <v>0</v>
      </c>
      <c r="J49" s="44">
        <f>SUM(Skutečnost_ACDC!J49,Skutečnost_AC!J49)</f>
        <v>0</v>
      </c>
      <c r="K49" s="44">
        <f>SUM(Skutečnost_ACDC!K49,Skutečnost_AC!K49)</f>
        <v>0</v>
      </c>
      <c r="L49" s="44">
        <f>SUM(Skutečnost_ACDC!L49,Skutečnost_AC!L49)</f>
        <v>0</v>
      </c>
      <c r="M49" s="44">
        <f>SUM(Skutečnost_ACDC!M49,Skutečnost_AC!M49)</f>
        <v>0</v>
      </c>
      <c r="N49" s="44">
        <f>SUM(Skutečnost_ACDC!N49,Skutečnost_AC!N49)</f>
        <v>0</v>
      </c>
      <c r="O49" s="44">
        <f>SUM(Skutečnost_ACDC!O49,Skutečnost_AC!O49)</f>
        <v>0</v>
      </c>
      <c r="P49" s="44">
        <f>SUM(Skutečnost_ACDC!P49,Skutečnost_AC!P49)</f>
        <v>0</v>
      </c>
      <c r="Q49" s="44">
        <f>SUM(Skutečnost_ACDC!Q49,Skutečnost_AC!Q49)</f>
        <v>0</v>
      </c>
    </row>
    <row r="50" spans="1:17" ht="15.75" thickBot="1" x14ac:dyDescent="0.3">
      <c r="A50" s="36" t="s">
        <v>215</v>
      </c>
      <c r="B50" s="63" t="s">
        <v>216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8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GLOB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2" t="str">
        <f t="shared" si="5"/>
        <v>2045/46</v>
      </c>
    </row>
    <row r="54" spans="1:17" ht="15.75" thickTop="1" x14ac:dyDescent="0.25">
      <c r="A54" s="3" t="s">
        <v>136</v>
      </c>
      <c r="B54" s="120"/>
      <c r="C54" s="39">
        <f>SUM(Skutečnost_ACDC!C54,Skutečnost_AC!C54)</f>
        <v>0</v>
      </c>
      <c r="D54" s="40">
        <f>SUM(Skutečnost_ACDC!D54,Skutečnost_AC!D54)</f>
        <v>0</v>
      </c>
      <c r="E54" s="40">
        <f>SUM(Skutečnost_ACDC!E54,Skutečnost_AC!E54)</f>
        <v>0</v>
      </c>
      <c r="F54" s="40">
        <f>SUM(Skutečnost_ACDC!F54,Skutečnost_AC!F54)</f>
        <v>0</v>
      </c>
      <c r="G54" s="40">
        <f>SUM(Skutečnost_ACDC!G54,Skutečnost_AC!G54)</f>
        <v>0</v>
      </c>
      <c r="H54" s="40">
        <f>SUM(Skutečnost_ACDC!H54,Skutečnost_AC!H54)</f>
        <v>0</v>
      </c>
      <c r="I54" s="40">
        <f>SUM(Skutečnost_ACDC!I54,Skutečnost_AC!I54)</f>
        <v>0</v>
      </c>
      <c r="J54" s="40">
        <f>SUM(Skutečnost_ACDC!J54,Skutečnost_AC!J54)</f>
        <v>0</v>
      </c>
      <c r="K54" s="40">
        <f>SUM(Skutečnost_ACDC!K54,Skutečnost_AC!K54)</f>
        <v>0</v>
      </c>
      <c r="L54" s="40">
        <f>SUM(Skutečnost_ACDC!L54,Skutečnost_AC!L54)</f>
        <v>0</v>
      </c>
      <c r="M54" s="40">
        <f>SUM(Skutečnost_ACDC!M54,Skutečnost_AC!M54)</f>
        <v>0</v>
      </c>
      <c r="N54" s="40">
        <f>SUM(Skutečnost_ACDC!N54,Skutečnost_AC!N54)</f>
        <v>0</v>
      </c>
      <c r="O54" s="40">
        <f>SUM(Skutečnost_ACDC!O54,Skutečnost_AC!O54)</f>
        <v>0</v>
      </c>
      <c r="P54" s="40">
        <f>SUM(Skutečnost_ACDC!P54,Skutečnost_AC!P54)</f>
        <v>0</v>
      </c>
      <c r="Q54" s="40">
        <f>SUM(Skutečnost_ACDC!Q54,Skutečnost_AC!Q54)</f>
        <v>0</v>
      </c>
    </row>
    <row r="55" spans="1:17" x14ac:dyDescent="0.25">
      <c r="A55" s="20" t="s">
        <v>137</v>
      </c>
      <c r="B55" s="121"/>
      <c r="C55" s="41">
        <f>SUM(Skutečnost_ACDC!C55,Skutečnost_AC!C55)</f>
        <v>0</v>
      </c>
      <c r="D55" s="42">
        <f>SUM(Skutečnost_ACDC!D55,Skutečnost_AC!D55)</f>
        <v>0</v>
      </c>
      <c r="E55" s="42">
        <f>SUM(Skutečnost_ACDC!E55,Skutečnost_AC!E55)</f>
        <v>0</v>
      </c>
      <c r="F55" s="42">
        <f>SUM(Skutečnost_ACDC!F55,Skutečnost_AC!F55)</f>
        <v>0</v>
      </c>
      <c r="G55" s="42">
        <f>SUM(Skutečnost_ACDC!G55,Skutečnost_AC!G55)</f>
        <v>0</v>
      </c>
      <c r="H55" s="42">
        <f>SUM(Skutečnost_ACDC!H55,Skutečnost_AC!H55)</f>
        <v>0</v>
      </c>
      <c r="I55" s="42">
        <f>SUM(Skutečnost_ACDC!I55,Skutečnost_AC!I55)</f>
        <v>0</v>
      </c>
      <c r="J55" s="42">
        <f>SUM(Skutečnost_ACDC!J55,Skutečnost_AC!J55)</f>
        <v>0</v>
      </c>
      <c r="K55" s="42">
        <f>SUM(Skutečnost_ACDC!K55,Skutečnost_AC!K55)</f>
        <v>0</v>
      </c>
      <c r="L55" s="42">
        <f>SUM(Skutečnost_ACDC!L55,Skutečnost_AC!L55)</f>
        <v>0</v>
      </c>
      <c r="M55" s="42">
        <f>SUM(Skutečnost_ACDC!M55,Skutečnost_AC!M55)</f>
        <v>0</v>
      </c>
      <c r="N55" s="42">
        <f>SUM(Skutečnost_ACDC!N55,Skutečnost_AC!N55)</f>
        <v>0</v>
      </c>
      <c r="O55" s="42">
        <f>SUM(Skutečnost_ACDC!O55,Skutečnost_AC!O55)</f>
        <v>0</v>
      </c>
      <c r="P55" s="42">
        <f>SUM(Skutečnost_ACDC!P55,Skutečnost_AC!P55)</f>
        <v>0</v>
      </c>
      <c r="Q55" s="42">
        <f>SUM(Skutečnost_ACDC!Q55,Skutečnost_AC!Q55)</f>
        <v>0</v>
      </c>
    </row>
    <row r="56" spans="1:17" x14ac:dyDescent="0.25">
      <c r="A56" s="5" t="s">
        <v>138</v>
      </c>
      <c r="B56" s="117"/>
      <c r="C56" s="41">
        <f>SUM(Skutečnost_ACDC!C56,Skutečnost_AC!C56)</f>
        <v>0</v>
      </c>
      <c r="D56" s="42">
        <f>SUM(Skutečnost_ACDC!D56,Skutečnost_AC!D56)</f>
        <v>0</v>
      </c>
      <c r="E56" s="42">
        <f>SUM(Skutečnost_ACDC!E56,Skutečnost_AC!E56)</f>
        <v>0</v>
      </c>
      <c r="F56" s="42">
        <f>SUM(Skutečnost_ACDC!F56,Skutečnost_AC!F56)</f>
        <v>0</v>
      </c>
      <c r="G56" s="42">
        <f>SUM(Skutečnost_ACDC!G56,Skutečnost_AC!G56)</f>
        <v>0</v>
      </c>
      <c r="H56" s="42">
        <f>SUM(Skutečnost_ACDC!H56,Skutečnost_AC!H56)</f>
        <v>0</v>
      </c>
      <c r="I56" s="42">
        <f>SUM(Skutečnost_ACDC!I56,Skutečnost_AC!I56)</f>
        <v>0</v>
      </c>
      <c r="J56" s="42">
        <f>SUM(Skutečnost_ACDC!J56,Skutečnost_AC!J56)</f>
        <v>0</v>
      </c>
      <c r="K56" s="42">
        <f>SUM(Skutečnost_ACDC!K56,Skutečnost_AC!K56)</f>
        <v>0</v>
      </c>
      <c r="L56" s="42">
        <f>SUM(Skutečnost_ACDC!L56,Skutečnost_AC!L56)</f>
        <v>0</v>
      </c>
      <c r="M56" s="42">
        <f>SUM(Skutečnost_ACDC!M56,Skutečnost_AC!M56)</f>
        <v>0</v>
      </c>
      <c r="N56" s="42">
        <f>SUM(Skutečnost_ACDC!N56,Skutečnost_AC!N56)</f>
        <v>0</v>
      </c>
      <c r="O56" s="42">
        <f>SUM(Skutečnost_ACDC!O56,Skutečnost_AC!O56)</f>
        <v>0</v>
      </c>
      <c r="P56" s="42">
        <f>SUM(Skutečnost_ACDC!P56,Skutečnost_AC!P56)</f>
        <v>0</v>
      </c>
      <c r="Q56" s="42">
        <f>SUM(Skutečnost_ACDC!Q56,Skutečnost_AC!Q56)</f>
        <v>0</v>
      </c>
    </row>
    <row r="57" spans="1:17" x14ac:dyDescent="0.25">
      <c r="A57" s="5" t="s">
        <v>139</v>
      </c>
      <c r="B57" s="117"/>
      <c r="C57" s="41">
        <f>SUM(Skutečnost_ACDC!C57,Skutečnost_AC!C57)</f>
        <v>0</v>
      </c>
      <c r="D57" s="42">
        <f>SUM(Skutečnost_ACDC!D57,Skutečnost_AC!D57)</f>
        <v>0</v>
      </c>
      <c r="E57" s="42">
        <f>SUM(Skutečnost_ACDC!E57,Skutečnost_AC!E57)</f>
        <v>0</v>
      </c>
      <c r="F57" s="42">
        <f>SUM(Skutečnost_ACDC!F57,Skutečnost_AC!F57)</f>
        <v>0</v>
      </c>
      <c r="G57" s="42">
        <f>SUM(Skutečnost_ACDC!G57,Skutečnost_AC!G57)</f>
        <v>0</v>
      </c>
      <c r="H57" s="42">
        <f>SUM(Skutečnost_ACDC!H57,Skutečnost_AC!H57)</f>
        <v>0</v>
      </c>
      <c r="I57" s="42">
        <f>SUM(Skutečnost_ACDC!I57,Skutečnost_AC!I57)</f>
        <v>0</v>
      </c>
      <c r="J57" s="42">
        <f>SUM(Skutečnost_ACDC!J57,Skutečnost_AC!J57)</f>
        <v>0</v>
      </c>
      <c r="K57" s="42">
        <f>SUM(Skutečnost_ACDC!K57,Skutečnost_AC!K57)</f>
        <v>0</v>
      </c>
      <c r="L57" s="42">
        <f>SUM(Skutečnost_ACDC!L57,Skutečnost_AC!L57)</f>
        <v>0</v>
      </c>
      <c r="M57" s="42">
        <f>SUM(Skutečnost_ACDC!M57,Skutečnost_AC!M57)</f>
        <v>0</v>
      </c>
      <c r="N57" s="42">
        <f>SUM(Skutečnost_ACDC!N57,Skutečnost_AC!N57)</f>
        <v>0</v>
      </c>
      <c r="O57" s="42">
        <f>SUM(Skutečnost_ACDC!O57,Skutečnost_AC!O57)</f>
        <v>0</v>
      </c>
      <c r="P57" s="42">
        <f>SUM(Skutečnost_ACDC!P57,Skutečnost_AC!P57)</f>
        <v>0</v>
      </c>
      <c r="Q57" s="42">
        <f>SUM(Skutečnost_ACDC!Q57,Skutečnost_AC!Q57)</f>
        <v>0</v>
      </c>
    </row>
    <row r="58" spans="1:17" x14ac:dyDescent="0.25">
      <c r="A58" s="5" t="s">
        <v>140</v>
      </c>
      <c r="B58" s="117"/>
      <c r="C58" s="41">
        <f>SUM(Skutečnost_ACDC!C58,Skutečnost_AC!C58)</f>
        <v>0</v>
      </c>
      <c r="D58" s="42">
        <f>SUM(Skutečnost_ACDC!D58,Skutečnost_AC!D58)</f>
        <v>0</v>
      </c>
      <c r="E58" s="42">
        <f>SUM(Skutečnost_ACDC!E58,Skutečnost_AC!E58)</f>
        <v>0</v>
      </c>
      <c r="F58" s="42">
        <f>SUM(Skutečnost_ACDC!F58,Skutečnost_AC!F58)</f>
        <v>0</v>
      </c>
      <c r="G58" s="42">
        <f>SUM(Skutečnost_ACDC!G58,Skutečnost_AC!G58)</f>
        <v>0</v>
      </c>
      <c r="H58" s="42">
        <f>SUM(Skutečnost_ACDC!H58,Skutečnost_AC!H58)</f>
        <v>0</v>
      </c>
      <c r="I58" s="42">
        <f>SUM(Skutečnost_ACDC!I58,Skutečnost_AC!I58)</f>
        <v>0</v>
      </c>
      <c r="J58" s="42">
        <f>SUM(Skutečnost_ACDC!J58,Skutečnost_AC!J58)</f>
        <v>0</v>
      </c>
      <c r="K58" s="42">
        <f>SUM(Skutečnost_ACDC!K58,Skutečnost_AC!K58)</f>
        <v>0</v>
      </c>
      <c r="L58" s="42">
        <f>SUM(Skutečnost_ACDC!L58,Skutečnost_AC!L58)</f>
        <v>0</v>
      </c>
      <c r="M58" s="42">
        <f>SUM(Skutečnost_ACDC!M58,Skutečnost_AC!M58)</f>
        <v>0</v>
      </c>
      <c r="N58" s="42">
        <f>SUM(Skutečnost_ACDC!N58,Skutečnost_AC!N58)</f>
        <v>0</v>
      </c>
      <c r="O58" s="42">
        <f>SUM(Skutečnost_ACDC!O58,Skutečnost_AC!O58)</f>
        <v>0</v>
      </c>
      <c r="P58" s="42">
        <f>SUM(Skutečnost_ACDC!P58,Skutečnost_AC!P58)</f>
        <v>0</v>
      </c>
      <c r="Q58" s="42">
        <f>SUM(Skutečnost_ACDC!Q58,Skutečnost_AC!Q58)</f>
        <v>0</v>
      </c>
    </row>
    <row r="59" spans="1:17" x14ac:dyDescent="0.25">
      <c r="A59" s="5" t="s">
        <v>141</v>
      </c>
      <c r="B59" s="117"/>
      <c r="C59" s="41">
        <f>SUM(Skutečnost_ACDC!C59,Skutečnost_AC!C59)</f>
        <v>0</v>
      </c>
      <c r="D59" s="42">
        <f>SUM(Skutečnost_ACDC!D59,Skutečnost_AC!D59)</f>
        <v>0</v>
      </c>
      <c r="E59" s="42">
        <f>SUM(Skutečnost_ACDC!E59,Skutečnost_AC!E59)</f>
        <v>0</v>
      </c>
      <c r="F59" s="42">
        <f>SUM(Skutečnost_ACDC!F59,Skutečnost_AC!F59)</f>
        <v>0</v>
      </c>
      <c r="G59" s="42">
        <f>SUM(Skutečnost_ACDC!G59,Skutečnost_AC!G59)</f>
        <v>0</v>
      </c>
      <c r="H59" s="42">
        <f>SUM(Skutečnost_ACDC!H59,Skutečnost_AC!H59)</f>
        <v>0</v>
      </c>
      <c r="I59" s="42">
        <f>SUM(Skutečnost_ACDC!I59,Skutečnost_AC!I59)</f>
        <v>0</v>
      </c>
      <c r="J59" s="42">
        <f>SUM(Skutečnost_ACDC!J59,Skutečnost_AC!J59)</f>
        <v>0</v>
      </c>
      <c r="K59" s="42">
        <f>SUM(Skutečnost_ACDC!K59,Skutečnost_AC!K59)</f>
        <v>0</v>
      </c>
      <c r="L59" s="42">
        <f>SUM(Skutečnost_ACDC!L59,Skutečnost_AC!L59)</f>
        <v>0</v>
      </c>
      <c r="M59" s="42">
        <f>SUM(Skutečnost_ACDC!M59,Skutečnost_AC!M59)</f>
        <v>0</v>
      </c>
      <c r="N59" s="42">
        <f>SUM(Skutečnost_ACDC!N59,Skutečnost_AC!N59)</f>
        <v>0</v>
      </c>
      <c r="O59" s="42">
        <f>SUM(Skutečnost_ACDC!O59,Skutečnost_AC!O59)</f>
        <v>0</v>
      </c>
      <c r="P59" s="42">
        <f>SUM(Skutečnost_ACDC!P59,Skutečnost_AC!P59)</f>
        <v>0</v>
      </c>
      <c r="Q59" s="42">
        <f>SUM(Skutečnost_ACDC!Q59,Skutečnost_AC!Q59)</f>
        <v>0</v>
      </c>
    </row>
    <row r="60" spans="1:17" x14ac:dyDescent="0.25">
      <c r="A60" s="5" t="s">
        <v>142</v>
      </c>
      <c r="B60" s="117"/>
      <c r="C60" s="41">
        <f>SUM(Skutečnost_ACDC!C60,Skutečnost_AC!C60)</f>
        <v>0</v>
      </c>
      <c r="D60" s="42">
        <f>SUM(Skutečnost_ACDC!D60,Skutečnost_AC!D60)</f>
        <v>0</v>
      </c>
      <c r="E60" s="42">
        <f>SUM(Skutečnost_ACDC!E60,Skutečnost_AC!E60)</f>
        <v>0</v>
      </c>
      <c r="F60" s="42">
        <f>SUM(Skutečnost_ACDC!F60,Skutečnost_AC!F60)</f>
        <v>0</v>
      </c>
      <c r="G60" s="42">
        <f>SUM(Skutečnost_ACDC!G60,Skutečnost_AC!G60)</f>
        <v>0</v>
      </c>
      <c r="H60" s="42">
        <f>SUM(Skutečnost_ACDC!H60,Skutečnost_AC!H60)</f>
        <v>0</v>
      </c>
      <c r="I60" s="42">
        <f>SUM(Skutečnost_ACDC!I60,Skutečnost_AC!I60)</f>
        <v>0</v>
      </c>
      <c r="J60" s="42">
        <f>SUM(Skutečnost_ACDC!J60,Skutečnost_AC!J60)</f>
        <v>0</v>
      </c>
      <c r="K60" s="42">
        <f>SUM(Skutečnost_ACDC!K60,Skutečnost_AC!K60)</f>
        <v>0</v>
      </c>
      <c r="L60" s="42">
        <f>SUM(Skutečnost_ACDC!L60,Skutečnost_AC!L60)</f>
        <v>0</v>
      </c>
      <c r="M60" s="42">
        <f>SUM(Skutečnost_ACDC!M60,Skutečnost_AC!M60)</f>
        <v>0</v>
      </c>
      <c r="N60" s="42">
        <f>SUM(Skutečnost_ACDC!N60,Skutečnost_AC!N60)</f>
        <v>0</v>
      </c>
      <c r="O60" s="42">
        <f>SUM(Skutečnost_ACDC!O60,Skutečnost_AC!O60)</f>
        <v>0</v>
      </c>
      <c r="P60" s="42">
        <f>SUM(Skutečnost_ACDC!P60,Skutečnost_AC!P60)</f>
        <v>0</v>
      </c>
      <c r="Q60" s="42">
        <f>SUM(Skutečnost_ACDC!Q60,Skutečnost_AC!Q60)</f>
        <v>0</v>
      </c>
    </row>
    <row r="61" spans="1:17" x14ac:dyDescent="0.25">
      <c r="A61" s="5" t="s">
        <v>143</v>
      </c>
      <c r="B61" s="117"/>
      <c r="C61" s="41">
        <f>SUM(Skutečnost_ACDC!C61,Skutečnost_AC!C61)</f>
        <v>0</v>
      </c>
      <c r="D61" s="42">
        <f>SUM(Skutečnost_ACDC!D61,Skutečnost_AC!D61)</f>
        <v>0</v>
      </c>
      <c r="E61" s="42">
        <f>SUM(Skutečnost_ACDC!E61,Skutečnost_AC!E61)</f>
        <v>0</v>
      </c>
      <c r="F61" s="42">
        <f>SUM(Skutečnost_ACDC!F61,Skutečnost_AC!F61)</f>
        <v>0</v>
      </c>
      <c r="G61" s="42">
        <f>SUM(Skutečnost_ACDC!G61,Skutečnost_AC!G61)</f>
        <v>0</v>
      </c>
      <c r="H61" s="42">
        <f>SUM(Skutečnost_ACDC!H61,Skutečnost_AC!H61)</f>
        <v>0</v>
      </c>
      <c r="I61" s="42">
        <f>SUM(Skutečnost_ACDC!I61,Skutečnost_AC!I61)</f>
        <v>0</v>
      </c>
      <c r="J61" s="42">
        <f>SUM(Skutečnost_ACDC!J61,Skutečnost_AC!J61)</f>
        <v>0</v>
      </c>
      <c r="K61" s="42">
        <f>SUM(Skutečnost_ACDC!K61,Skutečnost_AC!K61)</f>
        <v>0</v>
      </c>
      <c r="L61" s="42">
        <f>SUM(Skutečnost_ACDC!L61,Skutečnost_AC!L61)</f>
        <v>0</v>
      </c>
      <c r="M61" s="42">
        <f>SUM(Skutečnost_ACDC!M61,Skutečnost_AC!M61)</f>
        <v>0</v>
      </c>
      <c r="N61" s="42">
        <f>SUM(Skutečnost_ACDC!N61,Skutečnost_AC!N61)</f>
        <v>0</v>
      </c>
      <c r="O61" s="42">
        <f>SUM(Skutečnost_ACDC!O61,Skutečnost_AC!O61)</f>
        <v>0</v>
      </c>
      <c r="P61" s="42">
        <f>SUM(Skutečnost_ACDC!P61,Skutečnost_AC!P61)</f>
        <v>0</v>
      </c>
      <c r="Q61" s="42">
        <f>SUM(Skutečnost_ACDC!Q61,Skutečnost_AC!Q61)</f>
        <v>0</v>
      </c>
    </row>
    <row r="62" spans="1:17" x14ac:dyDescent="0.25">
      <c r="A62" s="5" t="s">
        <v>144</v>
      </c>
      <c r="B62" s="117"/>
      <c r="C62" s="41">
        <f>SUM(Skutečnost_ACDC!C62,Skutečnost_AC!C62)</f>
        <v>0</v>
      </c>
      <c r="D62" s="42">
        <f>SUM(Skutečnost_ACDC!D62,Skutečnost_AC!D62)</f>
        <v>0</v>
      </c>
      <c r="E62" s="42">
        <f>SUM(Skutečnost_ACDC!E62,Skutečnost_AC!E62)</f>
        <v>0</v>
      </c>
      <c r="F62" s="42">
        <f>SUM(Skutečnost_ACDC!F62,Skutečnost_AC!F62)</f>
        <v>0</v>
      </c>
      <c r="G62" s="42">
        <f>SUM(Skutečnost_ACDC!G62,Skutečnost_AC!G62)</f>
        <v>0</v>
      </c>
      <c r="H62" s="42">
        <f>SUM(Skutečnost_ACDC!H62,Skutečnost_AC!H62)</f>
        <v>0</v>
      </c>
      <c r="I62" s="42">
        <f>SUM(Skutečnost_ACDC!I62,Skutečnost_AC!I62)</f>
        <v>0</v>
      </c>
      <c r="J62" s="42">
        <f>SUM(Skutečnost_ACDC!J62,Skutečnost_AC!J62)</f>
        <v>0</v>
      </c>
      <c r="K62" s="42">
        <f>SUM(Skutečnost_ACDC!K62,Skutečnost_AC!K62)</f>
        <v>0</v>
      </c>
      <c r="L62" s="42">
        <f>SUM(Skutečnost_ACDC!L62,Skutečnost_AC!L62)</f>
        <v>0</v>
      </c>
      <c r="M62" s="42">
        <f>SUM(Skutečnost_ACDC!M62,Skutečnost_AC!M62)</f>
        <v>0</v>
      </c>
      <c r="N62" s="42">
        <f>SUM(Skutečnost_ACDC!N62,Skutečnost_AC!N62)</f>
        <v>0</v>
      </c>
      <c r="O62" s="42">
        <f>SUM(Skutečnost_ACDC!O62,Skutečnost_AC!O62)</f>
        <v>0</v>
      </c>
      <c r="P62" s="42">
        <f>SUM(Skutečnost_ACDC!P62,Skutečnost_AC!P62)</f>
        <v>0</v>
      </c>
      <c r="Q62" s="42">
        <f>SUM(Skutečnost_ACDC!Q62,Skutečnost_AC!Q62)</f>
        <v>0</v>
      </c>
    </row>
    <row r="63" spans="1:17" x14ac:dyDescent="0.25">
      <c r="A63" s="5" t="s">
        <v>145</v>
      </c>
      <c r="B63" s="117"/>
      <c r="C63" s="41">
        <f>SUM(Skutečnost_ACDC!C63,Skutečnost_AC!C63)</f>
        <v>0</v>
      </c>
      <c r="D63" s="42">
        <f>SUM(Skutečnost_ACDC!D63,Skutečnost_AC!D63)</f>
        <v>0</v>
      </c>
      <c r="E63" s="42">
        <f>SUM(Skutečnost_ACDC!E63,Skutečnost_AC!E63)</f>
        <v>0</v>
      </c>
      <c r="F63" s="42">
        <f>SUM(Skutečnost_ACDC!F63,Skutečnost_AC!F63)</f>
        <v>0</v>
      </c>
      <c r="G63" s="42">
        <f>SUM(Skutečnost_ACDC!G63,Skutečnost_AC!G63)</f>
        <v>0</v>
      </c>
      <c r="H63" s="42">
        <f>SUM(Skutečnost_ACDC!H63,Skutečnost_AC!H63)</f>
        <v>0</v>
      </c>
      <c r="I63" s="42">
        <f>SUM(Skutečnost_ACDC!I63,Skutečnost_AC!I63)</f>
        <v>0</v>
      </c>
      <c r="J63" s="42">
        <f>SUM(Skutečnost_ACDC!J63,Skutečnost_AC!J63)</f>
        <v>0</v>
      </c>
      <c r="K63" s="42">
        <f>SUM(Skutečnost_ACDC!K63,Skutečnost_AC!K63)</f>
        <v>0</v>
      </c>
      <c r="L63" s="42">
        <f>SUM(Skutečnost_ACDC!L63,Skutečnost_AC!L63)</f>
        <v>0</v>
      </c>
      <c r="M63" s="42">
        <f>SUM(Skutečnost_ACDC!M63,Skutečnost_AC!M63)</f>
        <v>0</v>
      </c>
      <c r="N63" s="42">
        <f>SUM(Skutečnost_ACDC!N63,Skutečnost_AC!N63)</f>
        <v>0</v>
      </c>
      <c r="O63" s="42">
        <f>SUM(Skutečnost_ACDC!O63,Skutečnost_AC!O63)</f>
        <v>0</v>
      </c>
      <c r="P63" s="42">
        <f>SUM(Skutečnost_ACDC!P63,Skutečnost_AC!P63)</f>
        <v>0</v>
      </c>
      <c r="Q63" s="42">
        <f>SUM(Skutečnost_ACDC!Q63,Skutečnost_AC!Q63)</f>
        <v>0</v>
      </c>
    </row>
    <row r="64" spans="1:17" x14ac:dyDescent="0.25">
      <c r="A64" s="5" t="s">
        <v>146</v>
      </c>
      <c r="B64" s="117"/>
      <c r="C64" s="41">
        <f>SUM(Skutečnost_ACDC!C64,Skutečnost_AC!C64)</f>
        <v>0</v>
      </c>
      <c r="D64" s="42">
        <f>SUM(Skutečnost_ACDC!D64,Skutečnost_AC!D64)</f>
        <v>0</v>
      </c>
      <c r="E64" s="42">
        <f>SUM(Skutečnost_ACDC!E64,Skutečnost_AC!E64)</f>
        <v>0</v>
      </c>
      <c r="F64" s="42">
        <f>SUM(Skutečnost_ACDC!F64,Skutečnost_AC!F64)</f>
        <v>0</v>
      </c>
      <c r="G64" s="42">
        <f>SUM(Skutečnost_ACDC!G64,Skutečnost_AC!G64)</f>
        <v>0</v>
      </c>
      <c r="H64" s="42">
        <f>SUM(Skutečnost_ACDC!H64,Skutečnost_AC!H64)</f>
        <v>0</v>
      </c>
      <c r="I64" s="42">
        <f>SUM(Skutečnost_ACDC!I64,Skutečnost_AC!I64)</f>
        <v>0</v>
      </c>
      <c r="J64" s="42">
        <f>SUM(Skutečnost_ACDC!J64,Skutečnost_AC!J64)</f>
        <v>0</v>
      </c>
      <c r="K64" s="42">
        <f>SUM(Skutečnost_ACDC!K64,Skutečnost_AC!K64)</f>
        <v>0</v>
      </c>
      <c r="L64" s="42">
        <f>SUM(Skutečnost_ACDC!L64,Skutečnost_AC!L64)</f>
        <v>0</v>
      </c>
      <c r="M64" s="42">
        <f>SUM(Skutečnost_ACDC!M64,Skutečnost_AC!M64)</f>
        <v>0</v>
      </c>
      <c r="N64" s="42">
        <f>SUM(Skutečnost_ACDC!N64,Skutečnost_AC!N64)</f>
        <v>0</v>
      </c>
      <c r="O64" s="42">
        <f>SUM(Skutečnost_ACDC!O64,Skutečnost_AC!O64)</f>
        <v>0</v>
      </c>
      <c r="P64" s="42">
        <f>SUM(Skutečnost_ACDC!P64,Skutečnost_AC!P64)</f>
        <v>0</v>
      </c>
      <c r="Q64" s="42">
        <f>SUM(Skutečnost_ACDC!Q64,Skutečnost_AC!Q64)</f>
        <v>0</v>
      </c>
    </row>
    <row r="65" spans="1:17" x14ac:dyDescent="0.25">
      <c r="A65" s="5" t="s">
        <v>147</v>
      </c>
      <c r="B65" s="117"/>
      <c r="C65" s="41">
        <f>SUM(Skutečnost_ACDC!C65,Skutečnost_AC!C65)</f>
        <v>0</v>
      </c>
      <c r="D65" s="42">
        <f>SUM(Skutečnost_ACDC!D65,Skutečnost_AC!D65)</f>
        <v>0</v>
      </c>
      <c r="E65" s="42">
        <f>SUM(Skutečnost_ACDC!E65,Skutečnost_AC!E65)</f>
        <v>0</v>
      </c>
      <c r="F65" s="42">
        <f>SUM(Skutečnost_ACDC!F65,Skutečnost_AC!F65)</f>
        <v>0</v>
      </c>
      <c r="G65" s="42">
        <f>SUM(Skutečnost_ACDC!G65,Skutečnost_AC!G65)</f>
        <v>0</v>
      </c>
      <c r="H65" s="42">
        <f>SUM(Skutečnost_ACDC!H65,Skutečnost_AC!H65)</f>
        <v>0</v>
      </c>
      <c r="I65" s="42">
        <f>SUM(Skutečnost_ACDC!I65,Skutečnost_AC!I65)</f>
        <v>0</v>
      </c>
      <c r="J65" s="42">
        <f>SUM(Skutečnost_ACDC!J65,Skutečnost_AC!J65)</f>
        <v>0</v>
      </c>
      <c r="K65" s="42">
        <f>SUM(Skutečnost_ACDC!K65,Skutečnost_AC!K65)</f>
        <v>0</v>
      </c>
      <c r="L65" s="42">
        <f>SUM(Skutečnost_ACDC!L65,Skutečnost_AC!L65)</f>
        <v>0</v>
      </c>
      <c r="M65" s="42">
        <f>SUM(Skutečnost_ACDC!M65,Skutečnost_AC!M65)</f>
        <v>0</v>
      </c>
      <c r="N65" s="42">
        <f>SUM(Skutečnost_ACDC!N65,Skutečnost_AC!N65)</f>
        <v>0</v>
      </c>
      <c r="O65" s="42">
        <f>SUM(Skutečnost_ACDC!O65,Skutečnost_AC!O65)</f>
        <v>0</v>
      </c>
      <c r="P65" s="42">
        <f>SUM(Skutečnost_ACDC!P65,Skutečnost_AC!P65)</f>
        <v>0</v>
      </c>
      <c r="Q65" s="42">
        <f>SUM(Skutečnost_ACDC!Q65,Skutečnost_AC!Q65)</f>
        <v>0</v>
      </c>
    </row>
    <row r="66" spans="1:17" ht="15.75" thickBot="1" x14ac:dyDescent="0.3">
      <c r="A66" s="24" t="s">
        <v>148</v>
      </c>
      <c r="B66" s="119"/>
      <c r="C66" s="43">
        <f>SUM(Skutečnost_ACDC!C66,Skutečnost_AC!C66)</f>
        <v>0</v>
      </c>
      <c r="D66" s="44">
        <f>SUM(Skutečnost_ACDC!D66,Skutečnost_AC!D66)</f>
        <v>0</v>
      </c>
      <c r="E66" s="44">
        <f>SUM(Skutečnost_ACDC!E66,Skutečnost_AC!E66)</f>
        <v>0</v>
      </c>
      <c r="F66" s="44">
        <f>SUM(Skutečnost_ACDC!F66,Skutečnost_AC!F66)</f>
        <v>0</v>
      </c>
      <c r="G66" s="44">
        <f>SUM(Skutečnost_ACDC!G66,Skutečnost_AC!G66)</f>
        <v>0</v>
      </c>
      <c r="H66" s="44">
        <f>SUM(Skutečnost_ACDC!H66,Skutečnost_AC!H66)</f>
        <v>0</v>
      </c>
      <c r="I66" s="44">
        <f>SUM(Skutečnost_ACDC!I66,Skutečnost_AC!I66)</f>
        <v>0</v>
      </c>
      <c r="J66" s="44">
        <f>SUM(Skutečnost_ACDC!J66,Skutečnost_AC!J66)</f>
        <v>0</v>
      </c>
      <c r="K66" s="44">
        <f>SUM(Skutečnost_ACDC!K66,Skutečnost_AC!K66)</f>
        <v>0</v>
      </c>
      <c r="L66" s="44">
        <f>SUM(Skutečnost_ACDC!L66,Skutečnost_AC!L66)</f>
        <v>0</v>
      </c>
      <c r="M66" s="44">
        <f>SUM(Skutečnost_ACDC!M66,Skutečnost_AC!M66)</f>
        <v>0</v>
      </c>
      <c r="N66" s="44">
        <f>SUM(Skutečnost_ACDC!N66,Skutečnost_AC!N66)</f>
        <v>0</v>
      </c>
      <c r="O66" s="44">
        <f>SUM(Skutečnost_ACDC!O66,Skutečnost_AC!O66)</f>
        <v>0</v>
      </c>
      <c r="P66" s="44">
        <f>SUM(Skutečnost_ACDC!P66,Skutečnost_AC!P66)</f>
        <v>0</v>
      </c>
      <c r="Q66" s="44">
        <f>SUM(Skutečnost_ACDC!Q66,Skutečnost_AC!Q66)</f>
        <v>0</v>
      </c>
    </row>
    <row r="67" spans="1:17" ht="15.75" thickBot="1" x14ac:dyDescent="0.3">
      <c r="A67" s="36" t="s">
        <v>218</v>
      </c>
      <c r="B67" s="63" t="s">
        <v>219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8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GLOB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2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Objednávka_GLOB!C25+Objednávka_GLOB!C45+C3-C37-C54</f>
        <v>0</v>
      </c>
      <c r="D71" s="40">
        <f>Objednávka_GLOB!D25+Objednávka_GLOB!D45+D3-D37-D54</f>
        <v>0</v>
      </c>
      <c r="E71" s="40">
        <f>Objednávka_GLOB!E25+Objednávka_GLOB!E45+E3-E37-E54</f>
        <v>0</v>
      </c>
      <c r="F71" s="40">
        <f>Objednávka_GLOB!F25+Objednávka_GLOB!F45+F3-F37-F54</f>
        <v>0</v>
      </c>
      <c r="G71" s="40">
        <f>Objednávka_GLOB!G25+Objednávka_GLOB!G45+G3-G37-G54</f>
        <v>0</v>
      </c>
      <c r="H71" s="40">
        <f>Objednávka_GLOB!H25+Objednávka_GLOB!H45+H3-H37-H54</f>
        <v>0</v>
      </c>
      <c r="I71" s="40">
        <f>Objednávka_GLOB!I25+Objednávka_GLOB!I45+I3-I37-I54</f>
        <v>0</v>
      </c>
      <c r="J71" s="40">
        <f>Objednávka_GLOB!J25+Objednávka_GLOB!J45+J3-J37-J54</f>
        <v>0</v>
      </c>
      <c r="K71" s="40">
        <f>Objednávka_GLOB!K25+Objednávka_GLOB!K45+K3-K37-K54</f>
        <v>0</v>
      </c>
      <c r="L71" s="40">
        <f>Objednávka_GLOB!L25+Objednávka_GLOB!L45+L3-L37-L54</f>
        <v>0</v>
      </c>
      <c r="M71" s="40">
        <f>Objednávka_GLOB!M25+Objednávka_GLOB!M45+M3-M37-M54</f>
        <v>0</v>
      </c>
      <c r="N71" s="40">
        <f>Objednávka_GLOB!N25+Objednávka_GLOB!N45+N3-N37-N54</f>
        <v>0</v>
      </c>
      <c r="O71" s="40">
        <f>Objednávka_GLOB!O25+Objednávka_GLOB!O45+O3-O37-O54</f>
        <v>0</v>
      </c>
      <c r="P71" s="40">
        <f>Objednávka_GLOB!P25+Objednávka_GLOB!P45+P3-P37-P54</f>
        <v>0</v>
      </c>
      <c r="Q71" s="40">
        <f>Objednávka_GLOB!Q25+Objednávka_GLOB!Q45+Q3-Q37-Q54</f>
        <v>0</v>
      </c>
    </row>
    <row r="72" spans="1:17" x14ac:dyDescent="0.25">
      <c r="A72" s="20" t="s">
        <v>137</v>
      </c>
      <c r="B72" s="121"/>
      <c r="C72" s="41">
        <f>Objednávka_GLOB!C26+Objednávka_GLOB!C46+C4-C38-C55</f>
        <v>0</v>
      </c>
      <c r="D72" s="42">
        <f>Objednávka_GLOB!D26+Objednávka_GLOB!D46+D4-D38-D55</f>
        <v>0</v>
      </c>
      <c r="E72" s="42">
        <f>Objednávka_GLOB!E26+Objednávka_GLOB!E46+E4-E38-E55</f>
        <v>0</v>
      </c>
      <c r="F72" s="42">
        <f>Objednávka_GLOB!F26+Objednávka_GLOB!F46+F4-F38-F55</f>
        <v>0</v>
      </c>
      <c r="G72" s="42">
        <f>Objednávka_GLOB!G26+Objednávka_GLOB!G46+G4-G38-G55</f>
        <v>0</v>
      </c>
      <c r="H72" s="42">
        <f>Objednávka_GLOB!H26+Objednávka_GLOB!H46+H4-H38-H55</f>
        <v>0</v>
      </c>
      <c r="I72" s="42">
        <f>Objednávka_GLOB!I26+Objednávka_GLOB!I46+I4-I38-I55</f>
        <v>0</v>
      </c>
      <c r="J72" s="42">
        <f>Objednávka_GLOB!J26+Objednávka_GLOB!J46+J4-J38-J55</f>
        <v>0</v>
      </c>
      <c r="K72" s="42">
        <f>Objednávka_GLOB!K26+Objednávka_GLOB!K46+K4-K38-K55</f>
        <v>0</v>
      </c>
      <c r="L72" s="42">
        <f>Objednávka_GLOB!L26+Objednávka_GLOB!L46+L4-L38-L55</f>
        <v>0</v>
      </c>
      <c r="M72" s="42">
        <f>Objednávka_GLOB!M26+Objednávka_GLOB!M46+M4-M38-M55</f>
        <v>0</v>
      </c>
      <c r="N72" s="42">
        <f>Objednávka_GLOB!N26+Objednávka_GLOB!N46+N4-N38-N55</f>
        <v>0</v>
      </c>
      <c r="O72" s="42">
        <f>Objednávka_GLOB!O26+Objednávka_GLOB!O46+O4-O38-O55</f>
        <v>0</v>
      </c>
      <c r="P72" s="42">
        <f>Objednávka_GLOB!P26+Objednávka_GLOB!P46+P4-P38-P55</f>
        <v>0</v>
      </c>
      <c r="Q72" s="42">
        <f>Objednávka_GLOB!Q26+Objednávka_GLOB!Q46+Q4-Q38-Q55</f>
        <v>0</v>
      </c>
    </row>
    <row r="73" spans="1:17" x14ac:dyDescent="0.25">
      <c r="A73" s="5" t="s">
        <v>138</v>
      </c>
      <c r="B73" s="117"/>
      <c r="C73" s="41">
        <f>Objednávka_GLOB!C27+Objednávka_GLOB!C47+C5-C39-C56</f>
        <v>0</v>
      </c>
      <c r="D73" s="42">
        <f>Objednávka_GLOB!D27+Objednávka_GLOB!D47+D5-D39-D56</f>
        <v>0</v>
      </c>
      <c r="E73" s="42">
        <f>Objednávka_GLOB!E27+Objednávka_GLOB!E47+E5-E39-E56</f>
        <v>0</v>
      </c>
      <c r="F73" s="42">
        <f>Objednávka_GLOB!F27+Objednávka_GLOB!F47+F5-F39-F56</f>
        <v>0</v>
      </c>
      <c r="G73" s="42">
        <f>Objednávka_GLOB!G27+Objednávka_GLOB!G47+G5-G39-G56</f>
        <v>0</v>
      </c>
      <c r="H73" s="42">
        <f>Objednávka_GLOB!H27+Objednávka_GLOB!H47+H5-H39-H56</f>
        <v>0</v>
      </c>
      <c r="I73" s="42">
        <f>Objednávka_GLOB!I27+Objednávka_GLOB!I47+I5-I39-I56</f>
        <v>0</v>
      </c>
      <c r="J73" s="42">
        <f>Objednávka_GLOB!J27+Objednávka_GLOB!J47+J5-J39-J56</f>
        <v>0</v>
      </c>
      <c r="K73" s="42">
        <f>Objednávka_GLOB!K27+Objednávka_GLOB!K47+K5-K39-K56</f>
        <v>0</v>
      </c>
      <c r="L73" s="42">
        <f>Objednávka_GLOB!L27+Objednávka_GLOB!L47+L5-L39-L56</f>
        <v>0</v>
      </c>
      <c r="M73" s="42">
        <f>Objednávka_GLOB!M27+Objednávka_GLOB!M47+M5-M39-M56</f>
        <v>0</v>
      </c>
      <c r="N73" s="42">
        <f>Objednávka_GLOB!N27+Objednávka_GLOB!N47+N5-N39-N56</f>
        <v>0</v>
      </c>
      <c r="O73" s="42">
        <f>Objednávka_GLOB!O27+Objednávka_GLOB!O47+O5-O39-O56</f>
        <v>0</v>
      </c>
      <c r="P73" s="42">
        <f>Objednávka_GLOB!P27+Objednávka_GLOB!P47+P5-P39-P56</f>
        <v>0</v>
      </c>
      <c r="Q73" s="42">
        <f>Objednávka_GLOB!Q27+Objednávka_GLOB!Q47+Q5-Q39-Q56</f>
        <v>0</v>
      </c>
    </row>
    <row r="74" spans="1:17" x14ac:dyDescent="0.25">
      <c r="A74" s="5" t="s">
        <v>139</v>
      </c>
      <c r="B74" s="117"/>
      <c r="C74" s="41">
        <f>Objednávka_GLOB!C28+Objednávka_GLOB!C48+C6-C40-C57</f>
        <v>0</v>
      </c>
      <c r="D74" s="42">
        <f>Objednávka_GLOB!D28+Objednávka_GLOB!D48+D6-D40-D57</f>
        <v>0</v>
      </c>
      <c r="E74" s="42">
        <f>Objednávka_GLOB!E28+Objednávka_GLOB!E48+E6-E40-E57</f>
        <v>0</v>
      </c>
      <c r="F74" s="42">
        <f>Objednávka_GLOB!F28+Objednávka_GLOB!F48+F6-F40-F57</f>
        <v>0</v>
      </c>
      <c r="G74" s="42">
        <f>Objednávka_GLOB!G28+Objednávka_GLOB!G48+G6-G40-G57</f>
        <v>0</v>
      </c>
      <c r="H74" s="42">
        <f>Objednávka_GLOB!H28+Objednávka_GLOB!H48+H6-H40-H57</f>
        <v>0</v>
      </c>
      <c r="I74" s="42">
        <f>Objednávka_GLOB!I28+Objednávka_GLOB!I48+I6-I40-I57</f>
        <v>0</v>
      </c>
      <c r="J74" s="42">
        <f>Objednávka_GLOB!J28+Objednávka_GLOB!J48+J6-J40-J57</f>
        <v>0</v>
      </c>
      <c r="K74" s="42">
        <f>Objednávka_GLOB!K28+Objednávka_GLOB!K48+K6-K40-K57</f>
        <v>0</v>
      </c>
      <c r="L74" s="42">
        <f>Objednávka_GLOB!L28+Objednávka_GLOB!L48+L6-L40-L57</f>
        <v>0</v>
      </c>
      <c r="M74" s="42">
        <f>Objednávka_GLOB!M28+Objednávka_GLOB!M48+M6-M40-M57</f>
        <v>0</v>
      </c>
      <c r="N74" s="42">
        <f>Objednávka_GLOB!N28+Objednávka_GLOB!N48+N6-N40-N57</f>
        <v>0</v>
      </c>
      <c r="O74" s="42">
        <f>Objednávka_GLOB!O28+Objednávka_GLOB!O48+O6-O40-O57</f>
        <v>0</v>
      </c>
      <c r="P74" s="42">
        <f>Objednávka_GLOB!P28+Objednávka_GLOB!P48+P6-P40-P57</f>
        <v>0</v>
      </c>
      <c r="Q74" s="42">
        <f>Objednávka_GLOB!Q28+Objednávka_GLOB!Q48+Q6-Q40-Q57</f>
        <v>0</v>
      </c>
    </row>
    <row r="75" spans="1:17" x14ac:dyDescent="0.25">
      <c r="A75" s="5" t="s">
        <v>140</v>
      </c>
      <c r="B75" s="117"/>
      <c r="C75" s="41">
        <f>Objednávka_GLOB!C29+Objednávka_GLOB!C49+C7-C41-C58</f>
        <v>0</v>
      </c>
      <c r="D75" s="42">
        <f>Objednávka_GLOB!D29+Objednávka_GLOB!D49+D7-D41-D58</f>
        <v>0</v>
      </c>
      <c r="E75" s="42">
        <f>Objednávka_GLOB!E29+Objednávka_GLOB!E49+E7-E41-E58</f>
        <v>0</v>
      </c>
      <c r="F75" s="42">
        <f>Objednávka_GLOB!F29+Objednávka_GLOB!F49+F7-F41-F58</f>
        <v>0</v>
      </c>
      <c r="G75" s="42">
        <f>Objednávka_GLOB!G29+Objednávka_GLOB!G49+G7-G41-G58</f>
        <v>0</v>
      </c>
      <c r="H75" s="42">
        <f>Objednávka_GLOB!H29+Objednávka_GLOB!H49+H7-H41-H58</f>
        <v>0</v>
      </c>
      <c r="I75" s="42">
        <f>Objednávka_GLOB!I29+Objednávka_GLOB!I49+I7-I41-I58</f>
        <v>0</v>
      </c>
      <c r="J75" s="42">
        <f>Objednávka_GLOB!J29+Objednávka_GLOB!J49+J7-J41-J58</f>
        <v>0</v>
      </c>
      <c r="K75" s="42">
        <f>Objednávka_GLOB!K29+Objednávka_GLOB!K49+K7-K41-K58</f>
        <v>0</v>
      </c>
      <c r="L75" s="42">
        <f>Objednávka_GLOB!L29+Objednávka_GLOB!L49+L7-L41-L58</f>
        <v>0</v>
      </c>
      <c r="M75" s="42">
        <f>Objednávka_GLOB!M29+Objednávka_GLOB!M49+M7-M41-M58</f>
        <v>0</v>
      </c>
      <c r="N75" s="42">
        <f>Objednávka_GLOB!N29+Objednávka_GLOB!N49+N7-N41-N58</f>
        <v>0</v>
      </c>
      <c r="O75" s="42">
        <f>Objednávka_GLOB!O29+Objednávka_GLOB!O49+O7-O41-O58</f>
        <v>0</v>
      </c>
      <c r="P75" s="42">
        <f>Objednávka_GLOB!P29+Objednávka_GLOB!P49+P7-P41-P58</f>
        <v>0</v>
      </c>
      <c r="Q75" s="42">
        <f>Objednávka_GLOB!Q29+Objednávka_GLOB!Q49+Q7-Q41-Q58</f>
        <v>0</v>
      </c>
    </row>
    <row r="76" spans="1:17" x14ac:dyDescent="0.25">
      <c r="A76" s="5" t="s">
        <v>141</v>
      </c>
      <c r="B76" s="117"/>
      <c r="C76" s="41">
        <f>Objednávka_GLOB!C30+Objednávka_GLOB!C50+C8-C42-C59</f>
        <v>0</v>
      </c>
      <c r="D76" s="42">
        <f>Objednávka_GLOB!D30+Objednávka_GLOB!D50+D8-D42-D59</f>
        <v>0</v>
      </c>
      <c r="E76" s="42">
        <f>Objednávka_GLOB!E30+Objednávka_GLOB!E50+E8-E42-E59</f>
        <v>0</v>
      </c>
      <c r="F76" s="42">
        <f>Objednávka_GLOB!F30+Objednávka_GLOB!F50+F8-F42-F59</f>
        <v>0</v>
      </c>
      <c r="G76" s="42">
        <f>Objednávka_GLOB!G30+Objednávka_GLOB!G50+G8-G42-G59</f>
        <v>0</v>
      </c>
      <c r="H76" s="42">
        <f>Objednávka_GLOB!H30+Objednávka_GLOB!H50+H8-H42-H59</f>
        <v>0</v>
      </c>
      <c r="I76" s="42">
        <f>Objednávka_GLOB!I30+Objednávka_GLOB!I50+I8-I42-I59</f>
        <v>0</v>
      </c>
      <c r="J76" s="42">
        <f>Objednávka_GLOB!J30+Objednávka_GLOB!J50+J8-J42-J59</f>
        <v>0</v>
      </c>
      <c r="K76" s="42">
        <f>Objednávka_GLOB!K30+Objednávka_GLOB!K50+K8-K42-K59</f>
        <v>0</v>
      </c>
      <c r="L76" s="42">
        <f>Objednávka_GLOB!L30+Objednávka_GLOB!L50+L8-L42-L59</f>
        <v>0</v>
      </c>
      <c r="M76" s="42">
        <f>Objednávka_GLOB!M30+Objednávka_GLOB!M50+M8-M42-M59</f>
        <v>0</v>
      </c>
      <c r="N76" s="42">
        <f>Objednávka_GLOB!N30+Objednávka_GLOB!N50+N8-N42-N59</f>
        <v>0</v>
      </c>
      <c r="O76" s="42">
        <f>Objednávka_GLOB!O30+Objednávka_GLOB!O50+O8-O42-O59</f>
        <v>0</v>
      </c>
      <c r="P76" s="42">
        <f>Objednávka_GLOB!P30+Objednávka_GLOB!P50+P8-P42-P59</f>
        <v>0</v>
      </c>
      <c r="Q76" s="42">
        <f>Objednávka_GLOB!Q30+Objednávka_GLOB!Q50+Q8-Q42-Q59</f>
        <v>0</v>
      </c>
    </row>
    <row r="77" spans="1:17" x14ac:dyDescent="0.25">
      <c r="A77" s="5" t="s">
        <v>142</v>
      </c>
      <c r="B77" s="117"/>
      <c r="C77" s="41">
        <f>Objednávka_GLOB!C31+Objednávka_GLOB!C51+C9-C43-C60</f>
        <v>0</v>
      </c>
      <c r="D77" s="42">
        <f>Objednávka_GLOB!D31+Objednávka_GLOB!D51+D9-D43-D60</f>
        <v>0</v>
      </c>
      <c r="E77" s="42">
        <f>Objednávka_GLOB!E31+Objednávka_GLOB!E51+E9-E43-E60</f>
        <v>0</v>
      </c>
      <c r="F77" s="42">
        <f>Objednávka_GLOB!F31+Objednávka_GLOB!F51+F9-F43-F60</f>
        <v>0</v>
      </c>
      <c r="G77" s="42">
        <f>Objednávka_GLOB!G31+Objednávka_GLOB!G51+G9-G43-G60</f>
        <v>0</v>
      </c>
      <c r="H77" s="42">
        <f>Objednávka_GLOB!H31+Objednávka_GLOB!H51+H9-H43-H60</f>
        <v>0</v>
      </c>
      <c r="I77" s="42">
        <f>Objednávka_GLOB!I31+Objednávka_GLOB!I51+I9-I43-I60</f>
        <v>0</v>
      </c>
      <c r="J77" s="42">
        <f>Objednávka_GLOB!J31+Objednávka_GLOB!J51+J9-J43-J60</f>
        <v>0</v>
      </c>
      <c r="K77" s="42">
        <f>Objednávka_GLOB!K31+Objednávka_GLOB!K51+K9-K43-K60</f>
        <v>0</v>
      </c>
      <c r="L77" s="42">
        <f>Objednávka_GLOB!L31+Objednávka_GLOB!L51+L9-L43-L60</f>
        <v>0</v>
      </c>
      <c r="M77" s="42">
        <f>Objednávka_GLOB!M31+Objednávka_GLOB!M51+M9-M43-M60</f>
        <v>0</v>
      </c>
      <c r="N77" s="42">
        <f>Objednávka_GLOB!N31+Objednávka_GLOB!N51+N9-N43-N60</f>
        <v>0</v>
      </c>
      <c r="O77" s="42">
        <f>Objednávka_GLOB!O31+Objednávka_GLOB!O51+O9-O43-O60</f>
        <v>0</v>
      </c>
      <c r="P77" s="42">
        <f>Objednávka_GLOB!P31+Objednávka_GLOB!P51+P9-P43-P60</f>
        <v>0</v>
      </c>
      <c r="Q77" s="42">
        <f>Objednávka_GLOB!Q31+Objednávka_GLOB!Q51+Q9-Q43-Q60</f>
        <v>0</v>
      </c>
    </row>
    <row r="78" spans="1:17" x14ac:dyDescent="0.25">
      <c r="A78" s="5" t="s">
        <v>143</v>
      </c>
      <c r="B78" s="117"/>
      <c r="C78" s="41">
        <f>Objednávka_GLOB!C32+Objednávka_GLOB!C52+C10-C44-C61</f>
        <v>0</v>
      </c>
      <c r="D78" s="42">
        <f>Objednávka_GLOB!D32+Objednávka_GLOB!D52+D10-D44-D61</f>
        <v>0</v>
      </c>
      <c r="E78" s="42">
        <f>Objednávka_GLOB!E32+Objednávka_GLOB!E52+E10-E44-E61</f>
        <v>0</v>
      </c>
      <c r="F78" s="42">
        <f>Objednávka_GLOB!F32+Objednávka_GLOB!F52+F10-F44-F61</f>
        <v>0</v>
      </c>
      <c r="G78" s="42">
        <f>Objednávka_GLOB!G32+Objednávka_GLOB!G52+G10-G44-G61</f>
        <v>0</v>
      </c>
      <c r="H78" s="42">
        <f>Objednávka_GLOB!H32+Objednávka_GLOB!H52+H10-H44-H61</f>
        <v>0</v>
      </c>
      <c r="I78" s="42">
        <f>Objednávka_GLOB!I32+Objednávka_GLOB!I52+I10-I44-I61</f>
        <v>0</v>
      </c>
      <c r="J78" s="42">
        <f>Objednávka_GLOB!J32+Objednávka_GLOB!J52+J10-J44-J61</f>
        <v>0</v>
      </c>
      <c r="K78" s="42">
        <f>Objednávka_GLOB!K32+Objednávka_GLOB!K52+K10-K44-K61</f>
        <v>0</v>
      </c>
      <c r="L78" s="42">
        <f>Objednávka_GLOB!L32+Objednávka_GLOB!L52+L10-L44-L61</f>
        <v>0</v>
      </c>
      <c r="M78" s="42">
        <f>Objednávka_GLOB!M32+Objednávka_GLOB!M52+M10-M44-M61</f>
        <v>0</v>
      </c>
      <c r="N78" s="42">
        <f>Objednávka_GLOB!N32+Objednávka_GLOB!N52+N10-N44-N61</f>
        <v>0</v>
      </c>
      <c r="O78" s="42">
        <f>Objednávka_GLOB!O32+Objednávka_GLOB!O52+O10-O44-O61</f>
        <v>0</v>
      </c>
      <c r="P78" s="42">
        <f>Objednávka_GLOB!P32+Objednávka_GLOB!P52+P10-P44-P61</f>
        <v>0</v>
      </c>
      <c r="Q78" s="42">
        <f>Objednávka_GLOB!Q32+Objednávka_GLOB!Q52+Q10-Q44-Q61</f>
        <v>0</v>
      </c>
    </row>
    <row r="79" spans="1:17" x14ac:dyDescent="0.25">
      <c r="A79" s="5" t="s">
        <v>144</v>
      </c>
      <c r="B79" s="117"/>
      <c r="C79" s="41">
        <f>Objednávka_GLOB!C33+Objednávka_GLOB!C53+C11-C45-C62</f>
        <v>0</v>
      </c>
      <c r="D79" s="42">
        <f>Objednávka_GLOB!D33+Objednávka_GLOB!D53+D11-D45-D62</f>
        <v>0</v>
      </c>
      <c r="E79" s="42">
        <f>Objednávka_GLOB!E33+Objednávka_GLOB!E53+E11-E45-E62</f>
        <v>0</v>
      </c>
      <c r="F79" s="42">
        <f>Objednávka_GLOB!F33+Objednávka_GLOB!F53+F11-F45-F62</f>
        <v>0</v>
      </c>
      <c r="G79" s="42">
        <f>Objednávka_GLOB!G33+Objednávka_GLOB!G53+G11-G45-G62</f>
        <v>0</v>
      </c>
      <c r="H79" s="42">
        <f>Objednávka_GLOB!H33+Objednávka_GLOB!H53+H11-H45-H62</f>
        <v>0</v>
      </c>
      <c r="I79" s="42">
        <f>Objednávka_GLOB!I33+Objednávka_GLOB!I53+I11-I45-I62</f>
        <v>0</v>
      </c>
      <c r="J79" s="42">
        <f>Objednávka_GLOB!J33+Objednávka_GLOB!J53+J11-J45-J62</f>
        <v>0</v>
      </c>
      <c r="K79" s="42">
        <f>Objednávka_GLOB!K33+Objednávka_GLOB!K53+K11-K45-K62</f>
        <v>0</v>
      </c>
      <c r="L79" s="42">
        <f>Objednávka_GLOB!L33+Objednávka_GLOB!L53+L11-L45-L62</f>
        <v>0</v>
      </c>
      <c r="M79" s="42">
        <f>Objednávka_GLOB!M33+Objednávka_GLOB!M53+M11-M45-M62</f>
        <v>0</v>
      </c>
      <c r="N79" s="42">
        <f>Objednávka_GLOB!N33+Objednávka_GLOB!N53+N11-N45-N62</f>
        <v>0</v>
      </c>
      <c r="O79" s="42">
        <f>Objednávka_GLOB!O33+Objednávka_GLOB!O53+O11-O45-O62</f>
        <v>0</v>
      </c>
      <c r="P79" s="42">
        <f>Objednávka_GLOB!P33+Objednávka_GLOB!P53+P11-P45-P62</f>
        <v>0</v>
      </c>
      <c r="Q79" s="42">
        <f>Objednávka_GLOB!Q33+Objednávka_GLOB!Q53+Q11-Q45-Q62</f>
        <v>0</v>
      </c>
    </row>
    <row r="80" spans="1:17" x14ac:dyDescent="0.25">
      <c r="A80" s="5" t="s">
        <v>145</v>
      </c>
      <c r="B80" s="117"/>
      <c r="C80" s="41">
        <f>Objednávka_GLOB!C34+Objednávka_GLOB!C54+C12-C46-C63</f>
        <v>0</v>
      </c>
      <c r="D80" s="42">
        <f>Objednávka_GLOB!D34+Objednávka_GLOB!D54+D12-D46-D63</f>
        <v>0</v>
      </c>
      <c r="E80" s="42">
        <f>Objednávka_GLOB!E34+Objednávka_GLOB!E54+E12-E46-E63</f>
        <v>0</v>
      </c>
      <c r="F80" s="42">
        <f>Objednávka_GLOB!F34+Objednávka_GLOB!F54+F12-F46-F63</f>
        <v>0</v>
      </c>
      <c r="G80" s="42">
        <f>Objednávka_GLOB!G34+Objednávka_GLOB!G54+G12-G46-G63</f>
        <v>0</v>
      </c>
      <c r="H80" s="42">
        <f>Objednávka_GLOB!H34+Objednávka_GLOB!H54+H12-H46-H63</f>
        <v>0</v>
      </c>
      <c r="I80" s="42">
        <f>Objednávka_GLOB!I34+Objednávka_GLOB!I54+I12-I46-I63</f>
        <v>0</v>
      </c>
      <c r="J80" s="42">
        <f>Objednávka_GLOB!J34+Objednávka_GLOB!J54+J12-J46-J63</f>
        <v>0</v>
      </c>
      <c r="K80" s="42">
        <f>Objednávka_GLOB!K34+Objednávka_GLOB!K54+K12-K46-K63</f>
        <v>0</v>
      </c>
      <c r="L80" s="42">
        <f>Objednávka_GLOB!L34+Objednávka_GLOB!L54+L12-L46-L63</f>
        <v>0</v>
      </c>
      <c r="M80" s="42">
        <f>Objednávka_GLOB!M34+Objednávka_GLOB!M54+M12-M46-M63</f>
        <v>0</v>
      </c>
      <c r="N80" s="42">
        <f>Objednávka_GLOB!N34+Objednávka_GLOB!N54+N12-N46-N63</f>
        <v>0</v>
      </c>
      <c r="O80" s="42">
        <f>Objednávka_GLOB!O34+Objednávka_GLOB!O54+O12-O46-O63</f>
        <v>0</v>
      </c>
      <c r="P80" s="42">
        <f>Objednávka_GLOB!P34+Objednávka_GLOB!P54+P12-P46-P63</f>
        <v>0</v>
      </c>
      <c r="Q80" s="42">
        <f>Objednávka_GLOB!Q34+Objednávka_GLOB!Q54+Q12-Q46-Q63</f>
        <v>0</v>
      </c>
    </row>
    <row r="81" spans="1:17" x14ac:dyDescent="0.25">
      <c r="A81" s="5" t="s">
        <v>146</v>
      </c>
      <c r="B81" s="117"/>
      <c r="C81" s="41">
        <f>Objednávka_GLOB!C35+Objednávka_GLOB!C55+C13-C47-C64</f>
        <v>0</v>
      </c>
      <c r="D81" s="42">
        <f>Objednávka_GLOB!D35+Objednávka_GLOB!D55+D13-D47-D64</f>
        <v>0</v>
      </c>
      <c r="E81" s="42">
        <f>Objednávka_GLOB!E35+Objednávka_GLOB!E55+E13-E47-E64</f>
        <v>0</v>
      </c>
      <c r="F81" s="42">
        <f>Objednávka_GLOB!F35+Objednávka_GLOB!F55+F13-F47-F64</f>
        <v>0</v>
      </c>
      <c r="G81" s="42">
        <f>Objednávka_GLOB!G35+Objednávka_GLOB!G55+G13-G47-G64</f>
        <v>0</v>
      </c>
      <c r="H81" s="42">
        <f>Objednávka_GLOB!H35+Objednávka_GLOB!H55+H13-H47-H64</f>
        <v>0</v>
      </c>
      <c r="I81" s="42">
        <f>Objednávka_GLOB!I35+Objednávka_GLOB!I55+I13-I47-I64</f>
        <v>0</v>
      </c>
      <c r="J81" s="42">
        <f>Objednávka_GLOB!J35+Objednávka_GLOB!J55+J13-J47-J64</f>
        <v>0</v>
      </c>
      <c r="K81" s="42">
        <f>Objednávka_GLOB!K35+Objednávka_GLOB!K55+K13-K47-K64</f>
        <v>0</v>
      </c>
      <c r="L81" s="42">
        <f>Objednávka_GLOB!L35+Objednávka_GLOB!L55+L13-L47-L64</f>
        <v>0</v>
      </c>
      <c r="M81" s="42">
        <f>Objednávka_GLOB!M35+Objednávka_GLOB!M55+M13-M47-M64</f>
        <v>0</v>
      </c>
      <c r="N81" s="42">
        <f>Objednávka_GLOB!N35+Objednávka_GLOB!N55+N13-N47-N64</f>
        <v>0</v>
      </c>
      <c r="O81" s="42">
        <f>Objednávka_GLOB!O35+Objednávka_GLOB!O55+O13-O47-O64</f>
        <v>0</v>
      </c>
      <c r="P81" s="42">
        <f>Objednávka_GLOB!P35+Objednávka_GLOB!P55+P13-P47-P64</f>
        <v>0</v>
      </c>
      <c r="Q81" s="42">
        <f>Objednávka_GLOB!Q35+Objednávka_GLOB!Q55+Q13-Q47-Q64</f>
        <v>0</v>
      </c>
    </row>
    <row r="82" spans="1:17" x14ac:dyDescent="0.25">
      <c r="A82" s="5" t="s">
        <v>147</v>
      </c>
      <c r="B82" s="117"/>
      <c r="C82" s="41">
        <f>Objednávka_GLOB!C36+Objednávka_GLOB!C56+C14-C48-C65</f>
        <v>0</v>
      </c>
      <c r="D82" s="42">
        <f>Objednávka_GLOB!D36+Objednávka_GLOB!D56+D14-D48-D65</f>
        <v>0</v>
      </c>
      <c r="E82" s="42">
        <f>Objednávka_GLOB!E36+Objednávka_GLOB!E56+E14-E48-E65</f>
        <v>0</v>
      </c>
      <c r="F82" s="42">
        <f>Objednávka_GLOB!F36+Objednávka_GLOB!F56+F14-F48-F65</f>
        <v>0</v>
      </c>
      <c r="G82" s="42">
        <f>Objednávka_GLOB!G36+Objednávka_GLOB!G56+G14-G48-G65</f>
        <v>0</v>
      </c>
      <c r="H82" s="42">
        <f>Objednávka_GLOB!H36+Objednávka_GLOB!H56+H14-H48-H65</f>
        <v>0</v>
      </c>
      <c r="I82" s="42">
        <f>Objednávka_GLOB!I36+Objednávka_GLOB!I56+I14-I48-I65</f>
        <v>0</v>
      </c>
      <c r="J82" s="42">
        <f>Objednávka_GLOB!J36+Objednávka_GLOB!J56+J14-J48-J65</f>
        <v>0</v>
      </c>
      <c r="K82" s="42">
        <f>Objednávka_GLOB!K36+Objednávka_GLOB!K56+K14-K48-K65</f>
        <v>0</v>
      </c>
      <c r="L82" s="42">
        <f>Objednávka_GLOB!L36+Objednávka_GLOB!L56+L14-L48-L65</f>
        <v>0</v>
      </c>
      <c r="M82" s="42">
        <f>Objednávka_GLOB!M36+Objednávka_GLOB!M56+M14-M48-M65</f>
        <v>0</v>
      </c>
      <c r="N82" s="42">
        <f>Objednávka_GLOB!N36+Objednávka_GLOB!N56+N14-N48-N65</f>
        <v>0</v>
      </c>
      <c r="O82" s="42">
        <f>Objednávka_GLOB!O36+Objednávka_GLOB!O56+O14-O48-O65</f>
        <v>0</v>
      </c>
      <c r="P82" s="42">
        <f>Objednávka_GLOB!P36+Objednávka_GLOB!P56+P14-P48-P65</f>
        <v>0</v>
      </c>
      <c r="Q82" s="42">
        <f>Objednávka_GLOB!Q36+Objednávka_GLOB!Q56+Q14-Q48-Q65</f>
        <v>0</v>
      </c>
    </row>
    <row r="83" spans="1:17" ht="15.75" thickBot="1" x14ac:dyDescent="0.3">
      <c r="A83" s="24" t="s">
        <v>148</v>
      </c>
      <c r="B83" s="119"/>
      <c r="C83" s="43">
        <f>Objednávka_GLOB!C37+Objednávka_GLOB!C57+C15-C49-C66</f>
        <v>0</v>
      </c>
      <c r="D83" s="44">
        <f>Objednávka_GLOB!D37+Objednávka_GLOB!D57+D15-D49-D66</f>
        <v>0</v>
      </c>
      <c r="E83" s="44">
        <f>Objednávka_GLOB!E37+Objednávka_GLOB!E57+E15-E49-E66</f>
        <v>0</v>
      </c>
      <c r="F83" s="44">
        <f>Objednávka_GLOB!F37+Objednávka_GLOB!F57+F15-F49-F66</f>
        <v>0</v>
      </c>
      <c r="G83" s="44">
        <f>Objednávka_GLOB!G37+Objednávka_GLOB!G57+G15-G49-G66</f>
        <v>0</v>
      </c>
      <c r="H83" s="44">
        <f>Objednávka_GLOB!H37+Objednávka_GLOB!H57+H15-H49-H66</f>
        <v>0</v>
      </c>
      <c r="I83" s="44">
        <f>Objednávka_GLOB!I37+Objednávka_GLOB!I57+I15-I49-I66</f>
        <v>0</v>
      </c>
      <c r="J83" s="44">
        <f>Objednávka_GLOB!J37+Objednávka_GLOB!J57+J15-J49-J66</f>
        <v>0</v>
      </c>
      <c r="K83" s="44">
        <f>Objednávka_GLOB!K37+Objednávka_GLOB!K57+K15-K49-K66</f>
        <v>0</v>
      </c>
      <c r="L83" s="44">
        <f>Objednávka_GLOB!L37+Objednávka_GLOB!L57+L15-L49-L66</f>
        <v>0</v>
      </c>
      <c r="M83" s="44">
        <f>Objednávka_GLOB!M37+Objednávka_GLOB!M57+M15-M49-M66</f>
        <v>0</v>
      </c>
      <c r="N83" s="44">
        <f>Objednávka_GLOB!N37+Objednávka_GLOB!N57+N15-N49-N66</f>
        <v>0</v>
      </c>
      <c r="O83" s="44">
        <f>Objednávka_GLOB!O37+Objednávka_GLOB!O57+O15-O49-O66</f>
        <v>0</v>
      </c>
      <c r="P83" s="44">
        <f>Objednávka_GLOB!P37+Objednávka_GLOB!P57+P15-P49-P66</f>
        <v>0</v>
      </c>
      <c r="Q83" s="44">
        <f>Objednávka_GLOB!Q37+Objednávka_GLOB!Q57+Q15-Q49-Q66</f>
        <v>0</v>
      </c>
    </row>
    <row r="84" spans="1:17" ht="15.75" thickBot="1" x14ac:dyDescent="0.3">
      <c r="A84" s="36" t="s">
        <v>222</v>
      </c>
      <c r="B84" s="63" t="s">
        <v>223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8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GLOB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</row>
    <row r="87" spans="1:17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2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C3*Objednávka_GLOB!C$14+C20*Objednávka_GLOB!C$15-C37*Objednávka_GLOB!C$14-C54*Objednávka_GLOB!C$13</f>
        <v>0</v>
      </c>
      <c r="D88" s="40">
        <f>D3*Objednávka_GLOB!D$14+D20*Objednávka_GLOB!D$15-D37*Objednávka_GLOB!D$14-D54*Objednávka_GLOB!D$13</f>
        <v>0</v>
      </c>
      <c r="E88" s="40">
        <f>E3*Objednávka_GLOB!E$14+E20*Objednávka_GLOB!E$15-E37*Objednávka_GLOB!E$14-E54*Objednávka_GLOB!E$13</f>
        <v>0</v>
      </c>
      <c r="F88" s="40">
        <f>F3*Objednávka_GLOB!F$14+F20*Objednávka_GLOB!F$15-F37*Objednávka_GLOB!F$14-F54*Objednávka_GLOB!F$13</f>
        <v>0</v>
      </c>
      <c r="G88" s="40">
        <f>G3*Objednávka_GLOB!G$14+G20*Objednávka_GLOB!G$15-G37*Objednávka_GLOB!G$14-G54*Objednávka_GLOB!G$13</f>
        <v>0</v>
      </c>
      <c r="H88" s="40">
        <f>H3*Objednávka_GLOB!H$14+H20*Objednávka_GLOB!H$15-H37*Objednávka_GLOB!H$14-H54*Objednávka_GLOB!H$13</f>
        <v>0</v>
      </c>
      <c r="I88" s="40">
        <f>I3*Objednávka_GLOB!I$14+I20*Objednávka_GLOB!I$15-I37*Objednávka_GLOB!I$14-I54*Objednávka_GLOB!I$13</f>
        <v>0</v>
      </c>
      <c r="J88" s="40">
        <f>J3*Objednávka_GLOB!J$14+J20*Objednávka_GLOB!J$15-J37*Objednávka_GLOB!J$14-J54*Objednávka_GLOB!J$13</f>
        <v>0</v>
      </c>
      <c r="K88" s="40">
        <f>K3*Objednávka_GLOB!K$14+K20*Objednávka_GLOB!K$15-K37*Objednávka_GLOB!K$14-K54*Objednávka_GLOB!K$13</f>
        <v>0</v>
      </c>
      <c r="L88" s="40">
        <f>L3*Objednávka_GLOB!L$14+L20*Objednávka_GLOB!L$15-L37*Objednávka_GLOB!L$14-L54*Objednávka_GLOB!L$13</f>
        <v>0</v>
      </c>
      <c r="M88" s="40">
        <f>M3*Objednávka_GLOB!M$14+M20*Objednávka_GLOB!M$15-M37*Objednávka_GLOB!M$14-M54*Objednávka_GLOB!M$13</f>
        <v>0</v>
      </c>
      <c r="N88" s="40">
        <f>N3*Objednávka_GLOB!N$14+N20*Objednávka_GLOB!N$15-N37*Objednávka_GLOB!N$14-N54*Objednávka_GLOB!N$13</f>
        <v>0</v>
      </c>
      <c r="O88" s="40">
        <f>O3*Objednávka_GLOB!O$14+O20*Objednávka_GLOB!O$15-O37*Objednávka_GLOB!O$14-O54*Objednávka_GLOB!O$13</f>
        <v>0</v>
      </c>
      <c r="P88" s="40">
        <f>P3*Objednávka_GLOB!P$14+P20*Objednávka_GLOB!P$15-P37*Objednávka_GLOB!P$14-P54*Objednávka_GLOB!P$13</f>
        <v>0</v>
      </c>
      <c r="Q88" s="40">
        <f>Q3*Objednávka_GLOB!Q$14+Q20*Objednávka_GLOB!Q$15-Q37*Objednávka_GLOB!Q$14-Q54*Objednávka_GLOB!Q$13</f>
        <v>0</v>
      </c>
    </row>
    <row r="89" spans="1:17" x14ac:dyDescent="0.25">
      <c r="A89" s="20" t="s">
        <v>272</v>
      </c>
      <c r="B89" s="21"/>
      <c r="C89" s="41">
        <f>C4*Objednávka_GLOB!C$14+C21*Objednávka_GLOB!C$15-C38*Objednávka_GLOB!C$14-C55*Objednávka_GLOB!C$13</f>
        <v>0</v>
      </c>
      <c r="D89" s="42">
        <f>D4*Objednávka_GLOB!D$14+D21*Objednávka_GLOB!D$15-D38*Objednávka_GLOB!D$14-D55*Objednávka_GLOB!D$13</f>
        <v>0</v>
      </c>
      <c r="E89" s="42">
        <f>E4*Objednávka_GLOB!E$14+E21*Objednávka_GLOB!E$15-E38*Objednávka_GLOB!E$14-E55*Objednávka_GLOB!E$13</f>
        <v>0</v>
      </c>
      <c r="F89" s="42">
        <f>F4*Objednávka_GLOB!F$14+F21*Objednávka_GLOB!F$15-F38*Objednávka_GLOB!F$14-F55*Objednávka_GLOB!F$13</f>
        <v>0</v>
      </c>
      <c r="G89" s="42">
        <f>G4*Objednávka_GLOB!G$14+G21*Objednávka_GLOB!G$15-G38*Objednávka_GLOB!G$14-G55*Objednávka_GLOB!G$13</f>
        <v>0</v>
      </c>
      <c r="H89" s="42">
        <f>H4*Objednávka_GLOB!H$14+H21*Objednávka_GLOB!H$15-H38*Objednávka_GLOB!H$14-H55*Objednávka_GLOB!H$13</f>
        <v>0</v>
      </c>
      <c r="I89" s="42">
        <f>I4*Objednávka_GLOB!I$14+I21*Objednávka_GLOB!I$15-I38*Objednávka_GLOB!I$14-I55*Objednávka_GLOB!I$13</f>
        <v>0</v>
      </c>
      <c r="J89" s="42">
        <f>J4*Objednávka_GLOB!J$14+J21*Objednávka_GLOB!J$15-J38*Objednávka_GLOB!J$14-J55*Objednávka_GLOB!J$13</f>
        <v>0</v>
      </c>
      <c r="K89" s="42">
        <f>K4*Objednávka_GLOB!K$14+K21*Objednávka_GLOB!K$15-K38*Objednávka_GLOB!K$14-K55*Objednávka_GLOB!K$13</f>
        <v>0</v>
      </c>
      <c r="L89" s="42">
        <f>L4*Objednávka_GLOB!L$14+L21*Objednávka_GLOB!L$15-L38*Objednávka_GLOB!L$14-L55*Objednávka_GLOB!L$13</f>
        <v>0</v>
      </c>
      <c r="M89" s="42">
        <f>M4*Objednávka_GLOB!M$14+M21*Objednávka_GLOB!M$15-M38*Objednávka_GLOB!M$14-M55*Objednávka_GLOB!M$13</f>
        <v>0</v>
      </c>
      <c r="N89" s="42">
        <f>N4*Objednávka_GLOB!N$14+N21*Objednávka_GLOB!N$15-N38*Objednávka_GLOB!N$14-N55*Objednávka_GLOB!N$13</f>
        <v>0</v>
      </c>
      <c r="O89" s="42">
        <f>O4*Objednávka_GLOB!O$14+O21*Objednávka_GLOB!O$15-O38*Objednávka_GLOB!O$14-O55*Objednávka_GLOB!O$13</f>
        <v>0</v>
      </c>
      <c r="P89" s="42">
        <f>P4*Objednávka_GLOB!P$14+P21*Objednávka_GLOB!P$15-P38*Objednávka_GLOB!P$14-P55*Objednávka_GLOB!P$13</f>
        <v>0</v>
      </c>
      <c r="Q89" s="42">
        <f>Q4*Objednávka_GLOB!Q$14+Q21*Objednávka_GLOB!Q$15-Q38*Objednávka_GLOB!Q$14-Q55*Objednávka_GLOB!Q$13</f>
        <v>0</v>
      </c>
    </row>
    <row r="90" spans="1:17" x14ac:dyDescent="0.25">
      <c r="A90" s="20" t="s">
        <v>273</v>
      </c>
      <c r="B90" s="21"/>
      <c r="C90" s="41">
        <f>C5*Objednávka_GLOB!C$14+C22*Objednávka_GLOB!C$15-C39*Objednávka_GLOB!C$14-C56*Objednávka_GLOB!C$13</f>
        <v>0</v>
      </c>
      <c r="D90" s="42">
        <f>D5*Objednávka_GLOB!D$14+D22*Objednávka_GLOB!D$15-D39*Objednávka_GLOB!D$14-D56*Objednávka_GLOB!D$13</f>
        <v>0</v>
      </c>
      <c r="E90" s="42">
        <f>E5*Objednávka_GLOB!E$14+E22*Objednávka_GLOB!E$15-E39*Objednávka_GLOB!E$14-E56*Objednávka_GLOB!E$13</f>
        <v>0</v>
      </c>
      <c r="F90" s="42">
        <f>F5*Objednávka_GLOB!F$14+F22*Objednávka_GLOB!F$15-F39*Objednávka_GLOB!F$14-F56*Objednávka_GLOB!F$13</f>
        <v>0</v>
      </c>
      <c r="G90" s="42">
        <f>G5*Objednávka_GLOB!G$14+G22*Objednávka_GLOB!G$15-G39*Objednávka_GLOB!G$14-G56*Objednávka_GLOB!G$13</f>
        <v>0</v>
      </c>
      <c r="H90" s="42">
        <f>H5*Objednávka_GLOB!H$14+H22*Objednávka_GLOB!H$15-H39*Objednávka_GLOB!H$14-H56*Objednávka_GLOB!H$13</f>
        <v>0</v>
      </c>
      <c r="I90" s="42">
        <f>I5*Objednávka_GLOB!I$14+I22*Objednávka_GLOB!I$15-I39*Objednávka_GLOB!I$14-I56*Objednávka_GLOB!I$13</f>
        <v>0</v>
      </c>
      <c r="J90" s="42">
        <f>J5*Objednávka_GLOB!J$14+J22*Objednávka_GLOB!J$15-J39*Objednávka_GLOB!J$14-J56*Objednávka_GLOB!J$13</f>
        <v>0</v>
      </c>
      <c r="K90" s="42">
        <f>K5*Objednávka_GLOB!K$14+K22*Objednávka_GLOB!K$15-K39*Objednávka_GLOB!K$14-K56*Objednávka_GLOB!K$13</f>
        <v>0</v>
      </c>
      <c r="L90" s="42">
        <f>L5*Objednávka_GLOB!L$14+L22*Objednávka_GLOB!L$15-L39*Objednávka_GLOB!L$14-L56*Objednávka_GLOB!L$13</f>
        <v>0</v>
      </c>
      <c r="M90" s="42">
        <f>M5*Objednávka_GLOB!M$14+M22*Objednávka_GLOB!M$15-M39*Objednávka_GLOB!M$14-M56*Objednávka_GLOB!M$13</f>
        <v>0</v>
      </c>
      <c r="N90" s="42">
        <f>N5*Objednávka_GLOB!N$14+N22*Objednávka_GLOB!N$15-N39*Objednávka_GLOB!N$14-N56*Objednávka_GLOB!N$13</f>
        <v>0</v>
      </c>
      <c r="O90" s="42">
        <f>O5*Objednávka_GLOB!O$14+O22*Objednávka_GLOB!O$15-O39*Objednávka_GLOB!O$14-O56*Objednávka_GLOB!O$13</f>
        <v>0</v>
      </c>
      <c r="P90" s="42">
        <f>P5*Objednávka_GLOB!P$14+P22*Objednávka_GLOB!P$15-P39*Objednávka_GLOB!P$14-P56*Objednávka_GLOB!P$13</f>
        <v>0</v>
      </c>
      <c r="Q90" s="42">
        <f>Q5*Objednávka_GLOB!Q$14+Q22*Objednávka_GLOB!Q$15-Q39*Objednávka_GLOB!Q$14-Q56*Objednávka_GLOB!Q$13</f>
        <v>0</v>
      </c>
    </row>
    <row r="91" spans="1:17" x14ac:dyDescent="0.25">
      <c r="A91" s="5" t="s">
        <v>274</v>
      </c>
      <c r="B91" s="6"/>
      <c r="C91" s="41">
        <f>C6*Objednávka_GLOB!C$14+C23*Objednávka_GLOB!C$15-C40*Objednávka_GLOB!C$14-C57*Objednávka_GLOB!C$13</f>
        <v>0</v>
      </c>
      <c r="D91" s="42">
        <f>D6*Objednávka_GLOB!D$14+D23*Objednávka_GLOB!D$15-D40*Objednávka_GLOB!D$14-D57*Objednávka_GLOB!D$13</f>
        <v>0</v>
      </c>
      <c r="E91" s="42">
        <f>E6*Objednávka_GLOB!E$14+E23*Objednávka_GLOB!E$15-E40*Objednávka_GLOB!E$14-E57*Objednávka_GLOB!E$13</f>
        <v>0</v>
      </c>
      <c r="F91" s="42">
        <f>F6*Objednávka_GLOB!F$14+F23*Objednávka_GLOB!F$15-F40*Objednávka_GLOB!F$14-F57*Objednávka_GLOB!F$13</f>
        <v>0</v>
      </c>
      <c r="G91" s="42">
        <f>G6*Objednávka_GLOB!G$14+G23*Objednávka_GLOB!G$15-G40*Objednávka_GLOB!G$14-G57*Objednávka_GLOB!G$13</f>
        <v>0</v>
      </c>
      <c r="H91" s="42">
        <f>H6*Objednávka_GLOB!H$14+H23*Objednávka_GLOB!H$15-H40*Objednávka_GLOB!H$14-H57*Objednávka_GLOB!H$13</f>
        <v>0</v>
      </c>
      <c r="I91" s="42">
        <f>I6*Objednávka_GLOB!I$14+I23*Objednávka_GLOB!I$15-I40*Objednávka_GLOB!I$14-I57*Objednávka_GLOB!I$13</f>
        <v>0</v>
      </c>
      <c r="J91" s="42">
        <f>J6*Objednávka_GLOB!J$14+J23*Objednávka_GLOB!J$15-J40*Objednávka_GLOB!J$14-J57*Objednávka_GLOB!J$13</f>
        <v>0</v>
      </c>
      <c r="K91" s="42">
        <f>K6*Objednávka_GLOB!K$14+K23*Objednávka_GLOB!K$15-K40*Objednávka_GLOB!K$14-K57*Objednávka_GLOB!K$13</f>
        <v>0</v>
      </c>
      <c r="L91" s="42">
        <f>L6*Objednávka_GLOB!L$14+L23*Objednávka_GLOB!L$15-L40*Objednávka_GLOB!L$14-L57*Objednávka_GLOB!L$13</f>
        <v>0</v>
      </c>
      <c r="M91" s="42">
        <f>M6*Objednávka_GLOB!M$14+M23*Objednávka_GLOB!M$15-M40*Objednávka_GLOB!M$14-M57*Objednávka_GLOB!M$13</f>
        <v>0</v>
      </c>
      <c r="N91" s="42">
        <f>N6*Objednávka_GLOB!N$14+N23*Objednávka_GLOB!N$15-N40*Objednávka_GLOB!N$14-N57*Objednávka_GLOB!N$13</f>
        <v>0</v>
      </c>
      <c r="O91" s="42">
        <f>O6*Objednávka_GLOB!O$14+O23*Objednávka_GLOB!O$15-O40*Objednávka_GLOB!O$14-O57*Objednávka_GLOB!O$13</f>
        <v>0</v>
      </c>
      <c r="P91" s="42">
        <f>P6*Objednávka_GLOB!P$14+P23*Objednávka_GLOB!P$15-P40*Objednávka_GLOB!P$14-P57*Objednávka_GLOB!P$13</f>
        <v>0</v>
      </c>
      <c r="Q91" s="42">
        <f>Q6*Objednávka_GLOB!Q$14+Q23*Objednávka_GLOB!Q$15-Q40*Objednávka_GLOB!Q$14-Q57*Objednávka_GLOB!Q$13</f>
        <v>0</v>
      </c>
    </row>
    <row r="92" spans="1:17" x14ac:dyDescent="0.25">
      <c r="A92" s="5" t="s">
        <v>275</v>
      </c>
      <c r="B92" s="6"/>
      <c r="C92" s="41">
        <f>C7*Objednávka_GLOB!C$14+C24*Objednávka_GLOB!C$15-C41*Objednávka_GLOB!C$14-C58*Objednávka_GLOB!C$13</f>
        <v>0</v>
      </c>
      <c r="D92" s="42">
        <f>D7*Objednávka_GLOB!D$14+D24*Objednávka_GLOB!D$15-D41*Objednávka_GLOB!D$14-D58*Objednávka_GLOB!D$13</f>
        <v>0</v>
      </c>
      <c r="E92" s="42">
        <f>E7*Objednávka_GLOB!E$14+E24*Objednávka_GLOB!E$15-E41*Objednávka_GLOB!E$14-E58*Objednávka_GLOB!E$13</f>
        <v>0</v>
      </c>
      <c r="F92" s="42">
        <f>F7*Objednávka_GLOB!F$14+F24*Objednávka_GLOB!F$15-F41*Objednávka_GLOB!F$14-F58*Objednávka_GLOB!F$13</f>
        <v>0</v>
      </c>
      <c r="G92" s="42">
        <f>G7*Objednávka_GLOB!G$14+G24*Objednávka_GLOB!G$15-G41*Objednávka_GLOB!G$14-G58*Objednávka_GLOB!G$13</f>
        <v>0</v>
      </c>
      <c r="H92" s="42">
        <f>H7*Objednávka_GLOB!H$14+H24*Objednávka_GLOB!H$15-H41*Objednávka_GLOB!H$14-H58*Objednávka_GLOB!H$13</f>
        <v>0</v>
      </c>
      <c r="I92" s="42">
        <f>I7*Objednávka_GLOB!I$14+I24*Objednávka_GLOB!I$15-I41*Objednávka_GLOB!I$14-I58*Objednávka_GLOB!I$13</f>
        <v>0</v>
      </c>
      <c r="J92" s="42">
        <f>J7*Objednávka_GLOB!J$14+J24*Objednávka_GLOB!J$15-J41*Objednávka_GLOB!J$14-J58*Objednávka_GLOB!J$13</f>
        <v>0</v>
      </c>
      <c r="K92" s="42">
        <f>K7*Objednávka_GLOB!K$14+K24*Objednávka_GLOB!K$15-K41*Objednávka_GLOB!K$14-K58*Objednávka_GLOB!K$13</f>
        <v>0</v>
      </c>
      <c r="L92" s="42">
        <f>L7*Objednávka_GLOB!L$14+L24*Objednávka_GLOB!L$15-L41*Objednávka_GLOB!L$14-L58*Objednávka_GLOB!L$13</f>
        <v>0</v>
      </c>
      <c r="M92" s="42">
        <f>M7*Objednávka_GLOB!M$14+M24*Objednávka_GLOB!M$15-M41*Objednávka_GLOB!M$14-M58*Objednávka_GLOB!M$13</f>
        <v>0</v>
      </c>
      <c r="N92" s="42">
        <f>N7*Objednávka_GLOB!N$14+N24*Objednávka_GLOB!N$15-N41*Objednávka_GLOB!N$14-N58*Objednávka_GLOB!N$13</f>
        <v>0</v>
      </c>
      <c r="O92" s="42">
        <f>O7*Objednávka_GLOB!O$14+O24*Objednávka_GLOB!O$15-O41*Objednávka_GLOB!O$14-O58*Objednávka_GLOB!O$13</f>
        <v>0</v>
      </c>
      <c r="P92" s="42">
        <f>P7*Objednávka_GLOB!P$14+P24*Objednávka_GLOB!P$15-P41*Objednávka_GLOB!P$14-P58*Objednávka_GLOB!P$13</f>
        <v>0</v>
      </c>
      <c r="Q92" s="42">
        <f>Q7*Objednávka_GLOB!Q$14+Q24*Objednávka_GLOB!Q$15-Q41*Objednávka_GLOB!Q$14-Q58*Objednávka_GLOB!Q$13</f>
        <v>0</v>
      </c>
    </row>
    <row r="93" spans="1:17" x14ac:dyDescent="0.25">
      <c r="A93" s="5" t="s">
        <v>276</v>
      </c>
      <c r="B93" s="6"/>
      <c r="C93" s="41">
        <f>C8*Objednávka_GLOB!C$14+C25*Objednávka_GLOB!C$15-C42*Objednávka_GLOB!C$14-C59*Objednávka_GLOB!C$13</f>
        <v>0</v>
      </c>
      <c r="D93" s="42">
        <f>D8*Objednávka_GLOB!D$14+D25*Objednávka_GLOB!D$15-D42*Objednávka_GLOB!D$14-D59*Objednávka_GLOB!D$13</f>
        <v>0</v>
      </c>
      <c r="E93" s="42">
        <f>E8*Objednávka_GLOB!E$14+E25*Objednávka_GLOB!E$15-E42*Objednávka_GLOB!E$14-E59*Objednávka_GLOB!E$13</f>
        <v>0</v>
      </c>
      <c r="F93" s="42">
        <f>F8*Objednávka_GLOB!F$14+F25*Objednávka_GLOB!F$15-F42*Objednávka_GLOB!F$14-F59*Objednávka_GLOB!F$13</f>
        <v>0</v>
      </c>
      <c r="G93" s="42">
        <f>G8*Objednávka_GLOB!G$14+G25*Objednávka_GLOB!G$15-G42*Objednávka_GLOB!G$14-G59*Objednávka_GLOB!G$13</f>
        <v>0</v>
      </c>
      <c r="H93" s="42">
        <f>H8*Objednávka_GLOB!H$14+H25*Objednávka_GLOB!H$15-H42*Objednávka_GLOB!H$14-H59*Objednávka_GLOB!H$13</f>
        <v>0</v>
      </c>
      <c r="I93" s="42">
        <f>I8*Objednávka_GLOB!I$14+I25*Objednávka_GLOB!I$15-I42*Objednávka_GLOB!I$14-I59*Objednávka_GLOB!I$13</f>
        <v>0</v>
      </c>
      <c r="J93" s="42">
        <f>J8*Objednávka_GLOB!J$14+J25*Objednávka_GLOB!J$15-J42*Objednávka_GLOB!J$14-J59*Objednávka_GLOB!J$13</f>
        <v>0</v>
      </c>
      <c r="K93" s="42">
        <f>K8*Objednávka_GLOB!K$14+K25*Objednávka_GLOB!K$15-K42*Objednávka_GLOB!K$14-K59*Objednávka_GLOB!K$13</f>
        <v>0</v>
      </c>
      <c r="L93" s="42">
        <f>L8*Objednávka_GLOB!L$14+L25*Objednávka_GLOB!L$15-L42*Objednávka_GLOB!L$14-L59*Objednávka_GLOB!L$13</f>
        <v>0</v>
      </c>
      <c r="M93" s="42">
        <f>M8*Objednávka_GLOB!M$14+M25*Objednávka_GLOB!M$15-M42*Objednávka_GLOB!M$14-M59*Objednávka_GLOB!M$13</f>
        <v>0</v>
      </c>
      <c r="N93" s="42">
        <f>N8*Objednávka_GLOB!N$14+N25*Objednávka_GLOB!N$15-N42*Objednávka_GLOB!N$14-N59*Objednávka_GLOB!N$13</f>
        <v>0</v>
      </c>
      <c r="O93" s="42">
        <f>O8*Objednávka_GLOB!O$14+O25*Objednávka_GLOB!O$15-O42*Objednávka_GLOB!O$14-O59*Objednávka_GLOB!O$13</f>
        <v>0</v>
      </c>
      <c r="P93" s="42">
        <f>P8*Objednávka_GLOB!P$14+P25*Objednávka_GLOB!P$15-P42*Objednávka_GLOB!P$14-P59*Objednávka_GLOB!P$13</f>
        <v>0</v>
      </c>
      <c r="Q93" s="42">
        <f>Q8*Objednávka_GLOB!Q$14+Q25*Objednávka_GLOB!Q$15-Q42*Objednávka_GLOB!Q$14-Q59*Objednávka_GLOB!Q$13</f>
        <v>0</v>
      </c>
    </row>
    <row r="94" spans="1:17" x14ac:dyDescent="0.25">
      <c r="A94" s="5" t="s">
        <v>277</v>
      </c>
      <c r="B94" s="6"/>
      <c r="C94" s="41">
        <f>C9*Objednávka_GLOB!C$14+C26*Objednávka_GLOB!C$15-C43*Objednávka_GLOB!C$14-C60*Objednávka_GLOB!C$13</f>
        <v>0</v>
      </c>
      <c r="D94" s="42">
        <f>D9*Objednávka_GLOB!D$14+D26*Objednávka_GLOB!D$15-D43*Objednávka_GLOB!D$14-D60*Objednávka_GLOB!D$13</f>
        <v>0</v>
      </c>
      <c r="E94" s="42">
        <f>E9*Objednávka_GLOB!E$14+E26*Objednávka_GLOB!E$15-E43*Objednávka_GLOB!E$14-E60*Objednávka_GLOB!E$13</f>
        <v>0</v>
      </c>
      <c r="F94" s="42">
        <f>F9*Objednávka_GLOB!F$14+F26*Objednávka_GLOB!F$15-F43*Objednávka_GLOB!F$14-F60*Objednávka_GLOB!F$13</f>
        <v>0</v>
      </c>
      <c r="G94" s="42">
        <f>G9*Objednávka_GLOB!G$14+G26*Objednávka_GLOB!G$15-G43*Objednávka_GLOB!G$14-G60*Objednávka_GLOB!G$13</f>
        <v>0</v>
      </c>
      <c r="H94" s="42">
        <f>H9*Objednávka_GLOB!H$14+H26*Objednávka_GLOB!H$15-H43*Objednávka_GLOB!H$14-H60*Objednávka_GLOB!H$13</f>
        <v>0</v>
      </c>
      <c r="I94" s="42">
        <f>I9*Objednávka_GLOB!I$14+I26*Objednávka_GLOB!I$15-I43*Objednávka_GLOB!I$14-I60*Objednávka_GLOB!I$13</f>
        <v>0</v>
      </c>
      <c r="J94" s="42">
        <f>J9*Objednávka_GLOB!J$14+J26*Objednávka_GLOB!J$15-J43*Objednávka_GLOB!J$14-J60*Objednávka_GLOB!J$13</f>
        <v>0</v>
      </c>
      <c r="K94" s="42">
        <f>K9*Objednávka_GLOB!K$14+K26*Objednávka_GLOB!K$15-K43*Objednávka_GLOB!K$14-K60*Objednávka_GLOB!K$13</f>
        <v>0</v>
      </c>
      <c r="L94" s="42">
        <f>L9*Objednávka_GLOB!L$14+L26*Objednávka_GLOB!L$15-L43*Objednávka_GLOB!L$14-L60*Objednávka_GLOB!L$13</f>
        <v>0</v>
      </c>
      <c r="M94" s="42">
        <f>M9*Objednávka_GLOB!M$14+M26*Objednávka_GLOB!M$15-M43*Objednávka_GLOB!M$14-M60*Objednávka_GLOB!M$13</f>
        <v>0</v>
      </c>
      <c r="N94" s="42">
        <f>N9*Objednávka_GLOB!N$14+N26*Objednávka_GLOB!N$15-N43*Objednávka_GLOB!N$14-N60*Objednávka_GLOB!N$13</f>
        <v>0</v>
      </c>
      <c r="O94" s="42">
        <f>O9*Objednávka_GLOB!O$14+O26*Objednávka_GLOB!O$15-O43*Objednávka_GLOB!O$14-O60*Objednávka_GLOB!O$13</f>
        <v>0</v>
      </c>
      <c r="P94" s="42">
        <f>P9*Objednávka_GLOB!P$14+P26*Objednávka_GLOB!P$15-P43*Objednávka_GLOB!P$14-P60*Objednávka_GLOB!P$13</f>
        <v>0</v>
      </c>
      <c r="Q94" s="42">
        <f>Q9*Objednávka_GLOB!Q$14+Q26*Objednávka_GLOB!Q$15-Q43*Objednávka_GLOB!Q$14-Q60*Objednávka_GLOB!Q$13</f>
        <v>0</v>
      </c>
    </row>
    <row r="95" spans="1:17" x14ac:dyDescent="0.25">
      <c r="A95" s="5" t="s">
        <v>278</v>
      </c>
      <c r="B95" s="6"/>
      <c r="C95" s="41">
        <f>C10*Objednávka_GLOB!C$14+C27*Objednávka_GLOB!C$15-C44*Objednávka_GLOB!C$14-C61*Objednávka_GLOB!C$13</f>
        <v>0</v>
      </c>
      <c r="D95" s="42">
        <f>D10*Objednávka_GLOB!D$14+D27*Objednávka_GLOB!D$15-D44*Objednávka_GLOB!D$14-D61*Objednávka_GLOB!D$13</f>
        <v>0</v>
      </c>
      <c r="E95" s="42">
        <f>E10*Objednávka_GLOB!E$14+E27*Objednávka_GLOB!E$15-E44*Objednávka_GLOB!E$14-E61*Objednávka_GLOB!E$13</f>
        <v>0</v>
      </c>
      <c r="F95" s="42">
        <f>F10*Objednávka_GLOB!F$14+F27*Objednávka_GLOB!F$15-F44*Objednávka_GLOB!F$14-F61*Objednávka_GLOB!F$13</f>
        <v>0</v>
      </c>
      <c r="G95" s="42">
        <f>G10*Objednávka_GLOB!G$14+G27*Objednávka_GLOB!G$15-G44*Objednávka_GLOB!G$14-G61*Objednávka_GLOB!G$13</f>
        <v>0</v>
      </c>
      <c r="H95" s="42">
        <f>H10*Objednávka_GLOB!H$14+H27*Objednávka_GLOB!H$15-H44*Objednávka_GLOB!H$14-H61*Objednávka_GLOB!H$13</f>
        <v>0</v>
      </c>
      <c r="I95" s="42">
        <f>I10*Objednávka_GLOB!I$14+I27*Objednávka_GLOB!I$15-I44*Objednávka_GLOB!I$14-I61*Objednávka_GLOB!I$13</f>
        <v>0</v>
      </c>
      <c r="J95" s="42">
        <f>J10*Objednávka_GLOB!J$14+J27*Objednávka_GLOB!J$15-J44*Objednávka_GLOB!J$14-J61*Objednávka_GLOB!J$13</f>
        <v>0</v>
      </c>
      <c r="K95" s="42">
        <f>K10*Objednávka_GLOB!K$14+K27*Objednávka_GLOB!K$15-K44*Objednávka_GLOB!K$14-K61*Objednávka_GLOB!K$13</f>
        <v>0</v>
      </c>
      <c r="L95" s="42">
        <f>L10*Objednávka_GLOB!L$14+L27*Objednávka_GLOB!L$15-L44*Objednávka_GLOB!L$14-L61*Objednávka_GLOB!L$13</f>
        <v>0</v>
      </c>
      <c r="M95" s="42">
        <f>M10*Objednávka_GLOB!M$14+M27*Objednávka_GLOB!M$15-M44*Objednávka_GLOB!M$14-M61*Objednávka_GLOB!M$13</f>
        <v>0</v>
      </c>
      <c r="N95" s="42">
        <f>N10*Objednávka_GLOB!N$14+N27*Objednávka_GLOB!N$15-N44*Objednávka_GLOB!N$14-N61*Objednávka_GLOB!N$13</f>
        <v>0</v>
      </c>
      <c r="O95" s="42">
        <f>O10*Objednávka_GLOB!O$14+O27*Objednávka_GLOB!O$15-O44*Objednávka_GLOB!O$14-O61*Objednávka_GLOB!O$13</f>
        <v>0</v>
      </c>
      <c r="P95" s="42">
        <f>P10*Objednávka_GLOB!P$14+P27*Objednávka_GLOB!P$15-P44*Objednávka_GLOB!P$14-P61*Objednávka_GLOB!P$13</f>
        <v>0</v>
      </c>
      <c r="Q95" s="42">
        <f>Q10*Objednávka_GLOB!Q$14+Q27*Objednávka_GLOB!Q$15-Q44*Objednávka_GLOB!Q$14-Q61*Objednávka_GLOB!Q$13</f>
        <v>0</v>
      </c>
    </row>
    <row r="96" spans="1:17" x14ac:dyDescent="0.25">
      <c r="A96" s="5" t="s">
        <v>279</v>
      </c>
      <c r="B96" s="6"/>
      <c r="C96" s="41">
        <f>C11*Objednávka_GLOB!C$14+C28*Objednávka_GLOB!C$15-C45*Objednávka_GLOB!C$14-C62*Objednávka_GLOB!C$13</f>
        <v>0</v>
      </c>
      <c r="D96" s="42">
        <f>D11*Objednávka_GLOB!D$14+D28*Objednávka_GLOB!D$15-D45*Objednávka_GLOB!D$14-D62*Objednávka_GLOB!D$13</f>
        <v>0</v>
      </c>
      <c r="E96" s="42">
        <f>E11*Objednávka_GLOB!E$14+E28*Objednávka_GLOB!E$15-E45*Objednávka_GLOB!E$14-E62*Objednávka_GLOB!E$13</f>
        <v>0</v>
      </c>
      <c r="F96" s="42">
        <f>F11*Objednávka_GLOB!F$14+F28*Objednávka_GLOB!F$15-F45*Objednávka_GLOB!F$14-F62*Objednávka_GLOB!F$13</f>
        <v>0</v>
      </c>
      <c r="G96" s="42">
        <f>G11*Objednávka_GLOB!G$14+G28*Objednávka_GLOB!G$15-G45*Objednávka_GLOB!G$14-G62*Objednávka_GLOB!G$13</f>
        <v>0</v>
      </c>
      <c r="H96" s="42">
        <f>H11*Objednávka_GLOB!H$14+H28*Objednávka_GLOB!H$15-H45*Objednávka_GLOB!H$14-H62*Objednávka_GLOB!H$13</f>
        <v>0</v>
      </c>
      <c r="I96" s="42">
        <f>I11*Objednávka_GLOB!I$14+I28*Objednávka_GLOB!I$15-I45*Objednávka_GLOB!I$14-I62*Objednávka_GLOB!I$13</f>
        <v>0</v>
      </c>
      <c r="J96" s="42">
        <f>J11*Objednávka_GLOB!J$14+J28*Objednávka_GLOB!J$15-J45*Objednávka_GLOB!J$14-J62*Objednávka_GLOB!J$13</f>
        <v>0</v>
      </c>
      <c r="K96" s="42">
        <f>K11*Objednávka_GLOB!K$14+K28*Objednávka_GLOB!K$15-K45*Objednávka_GLOB!K$14-K62*Objednávka_GLOB!K$13</f>
        <v>0</v>
      </c>
      <c r="L96" s="42">
        <f>L11*Objednávka_GLOB!L$14+L28*Objednávka_GLOB!L$15-L45*Objednávka_GLOB!L$14-L62*Objednávka_GLOB!L$13</f>
        <v>0</v>
      </c>
      <c r="M96" s="42">
        <f>M11*Objednávka_GLOB!M$14+M28*Objednávka_GLOB!M$15-M45*Objednávka_GLOB!M$14-M62*Objednávka_GLOB!M$13</f>
        <v>0</v>
      </c>
      <c r="N96" s="42">
        <f>N11*Objednávka_GLOB!N$14+N28*Objednávka_GLOB!N$15-N45*Objednávka_GLOB!N$14-N62*Objednávka_GLOB!N$13</f>
        <v>0</v>
      </c>
      <c r="O96" s="42">
        <f>O11*Objednávka_GLOB!O$14+O28*Objednávka_GLOB!O$15-O45*Objednávka_GLOB!O$14-O62*Objednávka_GLOB!O$13</f>
        <v>0</v>
      </c>
      <c r="P96" s="42">
        <f>P11*Objednávka_GLOB!P$14+P28*Objednávka_GLOB!P$15-P45*Objednávka_GLOB!P$14-P62*Objednávka_GLOB!P$13</f>
        <v>0</v>
      </c>
      <c r="Q96" s="42">
        <f>Q11*Objednávka_GLOB!Q$14+Q28*Objednávka_GLOB!Q$15-Q45*Objednávka_GLOB!Q$14-Q62*Objednávka_GLOB!Q$13</f>
        <v>0</v>
      </c>
    </row>
    <row r="97" spans="1:17" x14ac:dyDescent="0.25">
      <c r="A97" s="5" t="s">
        <v>280</v>
      </c>
      <c r="B97" s="6"/>
      <c r="C97" s="41">
        <f>C12*Objednávka_GLOB!C$14+C29*Objednávka_GLOB!C$15-C46*Objednávka_GLOB!C$14-C63*Objednávka_GLOB!C$13</f>
        <v>0</v>
      </c>
      <c r="D97" s="42">
        <f>D12*Objednávka_GLOB!D$14+D29*Objednávka_GLOB!D$15-D46*Objednávka_GLOB!D$14-D63*Objednávka_GLOB!D$13</f>
        <v>0</v>
      </c>
      <c r="E97" s="42">
        <f>E12*Objednávka_GLOB!E$14+E29*Objednávka_GLOB!E$15-E46*Objednávka_GLOB!E$14-E63*Objednávka_GLOB!E$13</f>
        <v>0</v>
      </c>
      <c r="F97" s="42">
        <f>F12*Objednávka_GLOB!F$14+F29*Objednávka_GLOB!F$15-F46*Objednávka_GLOB!F$14-F63*Objednávka_GLOB!F$13</f>
        <v>0</v>
      </c>
      <c r="G97" s="42">
        <f>G12*Objednávka_GLOB!G$14+G29*Objednávka_GLOB!G$15-G46*Objednávka_GLOB!G$14-G63*Objednávka_GLOB!G$13</f>
        <v>0</v>
      </c>
      <c r="H97" s="42">
        <f>H12*Objednávka_GLOB!H$14+H29*Objednávka_GLOB!H$15-H46*Objednávka_GLOB!H$14-H63*Objednávka_GLOB!H$13</f>
        <v>0</v>
      </c>
      <c r="I97" s="42">
        <f>I12*Objednávka_GLOB!I$14+I29*Objednávka_GLOB!I$15-I46*Objednávka_GLOB!I$14-I63*Objednávka_GLOB!I$13</f>
        <v>0</v>
      </c>
      <c r="J97" s="42">
        <f>J12*Objednávka_GLOB!J$14+J29*Objednávka_GLOB!J$15-J46*Objednávka_GLOB!J$14-J63*Objednávka_GLOB!J$13</f>
        <v>0</v>
      </c>
      <c r="K97" s="42">
        <f>K12*Objednávka_GLOB!K$14+K29*Objednávka_GLOB!K$15-K46*Objednávka_GLOB!K$14-K63*Objednávka_GLOB!K$13</f>
        <v>0</v>
      </c>
      <c r="L97" s="42">
        <f>L12*Objednávka_GLOB!L$14+L29*Objednávka_GLOB!L$15-L46*Objednávka_GLOB!L$14-L63*Objednávka_GLOB!L$13</f>
        <v>0</v>
      </c>
      <c r="M97" s="42">
        <f>M12*Objednávka_GLOB!M$14+M29*Objednávka_GLOB!M$15-M46*Objednávka_GLOB!M$14-M63*Objednávka_GLOB!M$13</f>
        <v>0</v>
      </c>
      <c r="N97" s="42">
        <f>N12*Objednávka_GLOB!N$14+N29*Objednávka_GLOB!N$15-N46*Objednávka_GLOB!N$14-N63*Objednávka_GLOB!N$13</f>
        <v>0</v>
      </c>
      <c r="O97" s="42">
        <f>O12*Objednávka_GLOB!O$14+O29*Objednávka_GLOB!O$15-O46*Objednávka_GLOB!O$14-O63*Objednávka_GLOB!O$13</f>
        <v>0</v>
      </c>
      <c r="P97" s="42">
        <f>P12*Objednávka_GLOB!P$14+P29*Objednávka_GLOB!P$15-P46*Objednávka_GLOB!P$14-P63*Objednávka_GLOB!P$13</f>
        <v>0</v>
      </c>
      <c r="Q97" s="42">
        <f>Q12*Objednávka_GLOB!Q$14+Q29*Objednávka_GLOB!Q$15-Q46*Objednávka_GLOB!Q$14-Q63*Objednávka_GLOB!Q$13</f>
        <v>0</v>
      </c>
    </row>
    <row r="98" spans="1:17" x14ac:dyDescent="0.25">
      <c r="A98" s="5" t="s">
        <v>281</v>
      </c>
      <c r="B98" s="6"/>
      <c r="C98" s="41">
        <f>C13*Objednávka_GLOB!C$14+C30*Objednávka_GLOB!C$15-C47*Objednávka_GLOB!C$14-C64*Objednávka_GLOB!C$13</f>
        <v>0</v>
      </c>
      <c r="D98" s="42">
        <f>D13*Objednávka_GLOB!D$14+D30*Objednávka_GLOB!D$15-D47*Objednávka_GLOB!D$14-D64*Objednávka_GLOB!D$13</f>
        <v>0</v>
      </c>
      <c r="E98" s="42">
        <f>E13*Objednávka_GLOB!E$14+E30*Objednávka_GLOB!E$15-E47*Objednávka_GLOB!E$14-E64*Objednávka_GLOB!E$13</f>
        <v>0</v>
      </c>
      <c r="F98" s="42">
        <f>F13*Objednávka_GLOB!F$14+F30*Objednávka_GLOB!F$15-F47*Objednávka_GLOB!F$14-F64*Objednávka_GLOB!F$13</f>
        <v>0</v>
      </c>
      <c r="G98" s="42">
        <f>G13*Objednávka_GLOB!G$14+G30*Objednávka_GLOB!G$15-G47*Objednávka_GLOB!G$14-G64*Objednávka_GLOB!G$13</f>
        <v>0</v>
      </c>
      <c r="H98" s="42">
        <f>H13*Objednávka_GLOB!H$14+H30*Objednávka_GLOB!H$15-H47*Objednávka_GLOB!H$14-H64*Objednávka_GLOB!H$13</f>
        <v>0</v>
      </c>
      <c r="I98" s="42">
        <f>I13*Objednávka_GLOB!I$14+I30*Objednávka_GLOB!I$15-I47*Objednávka_GLOB!I$14-I64*Objednávka_GLOB!I$13</f>
        <v>0</v>
      </c>
      <c r="J98" s="42">
        <f>J13*Objednávka_GLOB!J$14+J30*Objednávka_GLOB!J$15-J47*Objednávka_GLOB!J$14-J64*Objednávka_GLOB!J$13</f>
        <v>0</v>
      </c>
      <c r="K98" s="42">
        <f>K13*Objednávka_GLOB!K$14+K30*Objednávka_GLOB!K$15-K47*Objednávka_GLOB!K$14-K64*Objednávka_GLOB!K$13</f>
        <v>0</v>
      </c>
      <c r="L98" s="42">
        <f>L13*Objednávka_GLOB!L$14+L30*Objednávka_GLOB!L$15-L47*Objednávka_GLOB!L$14-L64*Objednávka_GLOB!L$13</f>
        <v>0</v>
      </c>
      <c r="M98" s="42">
        <f>M13*Objednávka_GLOB!M$14+M30*Objednávka_GLOB!M$15-M47*Objednávka_GLOB!M$14-M64*Objednávka_GLOB!M$13</f>
        <v>0</v>
      </c>
      <c r="N98" s="42">
        <f>N13*Objednávka_GLOB!N$14+N30*Objednávka_GLOB!N$15-N47*Objednávka_GLOB!N$14-N64*Objednávka_GLOB!N$13</f>
        <v>0</v>
      </c>
      <c r="O98" s="42">
        <f>O13*Objednávka_GLOB!O$14+O30*Objednávka_GLOB!O$15-O47*Objednávka_GLOB!O$14-O64*Objednávka_GLOB!O$13</f>
        <v>0</v>
      </c>
      <c r="P98" s="42">
        <f>P13*Objednávka_GLOB!P$14+P30*Objednávka_GLOB!P$15-P47*Objednávka_GLOB!P$14-P64*Objednávka_GLOB!P$13</f>
        <v>0</v>
      </c>
      <c r="Q98" s="42">
        <f>Q13*Objednávka_GLOB!Q$14+Q30*Objednávka_GLOB!Q$15-Q47*Objednávka_GLOB!Q$14-Q64*Objednávka_GLOB!Q$13</f>
        <v>0</v>
      </c>
    </row>
    <row r="99" spans="1:17" x14ac:dyDescent="0.25">
      <c r="A99" s="5" t="s">
        <v>282</v>
      </c>
      <c r="B99" s="6"/>
      <c r="C99" s="41">
        <f>C14*Objednávka_GLOB!C$14+C31*Objednávka_GLOB!C$15-C48*Objednávka_GLOB!C$14-C65*Objednávka_GLOB!C$13</f>
        <v>0</v>
      </c>
      <c r="D99" s="42">
        <f>D14*Objednávka_GLOB!D$14+D31*Objednávka_GLOB!D$15-D48*Objednávka_GLOB!D$14-D65*Objednávka_GLOB!D$13</f>
        <v>0</v>
      </c>
      <c r="E99" s="42">
        <f>E14*Objednávka_GLOB!E$14+E31*Objednávka_GLOB!E$15-E48*Objednávka_GLOB!E$14-E65*Objednávka_GLOB!E$13</f>
        <v>0</v>
      </c>
      <c r="F99" s="42">
        <f>F14*Objednávka_GLOB!F$14+F31*Objednávka_GLOB!F$15-F48*Objednávka_GLOB!F$14-F65*Objednávka_GLOB!F$13</f>
        <v>0</v>
      </c>
      <c r="G99" s="42">
        <f>G14*Objednávka_GLOB!G$14+G31*Objednávka_GLOB!G$15-G48*Objednávka_GLOB!G$14-G65*Objednávka_GLOB!G$13</f>
        <v>0</v>
      </c>
      <c r="H99" s="42">
        <f>H14*Objednávka_GLOB!H$14+H31*Objednávka_GLOB!H$15-H48*Objednávka_GLOB!H$14-H65*Objednávka_GLOB!H$13</f>
        <v>0</v>
      </c>
      <c r="I99" s="42">
        <f>I14*Objednávka_GLOB!I$14+I31*Objednávka_GLOB!I$15-I48*Objednávka_GLOB!I$14-I65*Objednávka_GLOB!I$13</f>
        <v>0</v>
      </c>
      <c r="J99" s="42">
        <f>J14*Objednávka_GLOB!J$14+J31*Objednávka_GLOB!J$15-J48*Objednávka_GLOB!J$14-J65*Objednávka_GLOB!J$13</f>
        <v>0</v>
      </c>
      <c r="K99" s="42">
        <f>K14*Objednávka_GLOB!K$14+K31*Objednávka_GLOB!K$15-K48*Objednávka_GLOB!K$14-K65*Objednávka_GLOB!K$13</f>
        <v>0</v>
      </c>
      <c r="L99" s="42">
        <f>L14*Objednávka_GLOB!L$14+L31*Objednávka_GLOB!L$15-L48*Objednávka_GLOB!L$14-L65*Objednávka_GLOB!L$13</f>
        <v>0</v>
      </c>
      <c r="M99" s="42">
        <f>M14*Objednávka_GLOB!M$14+M31*Objednávka_GLOB!M$15-M48*Objednávka_GLOB!M$14-M65*Objednávka_GLOB!M$13</f>
        <v>0</v>
      </c>
      <c r="N99" s="42">
        <f>N14*Objednávka_GLOB!N$14+N31*Objednávka_GLOB!N$15-N48*Objednávka_GLOB!N$14-N65*Objednávka_GLOB!N$13</f>
        <v>0</v>
      </c>
      <c r="O99" s="42">
        <f>O14*Objednávka_GLOB!O$14+O31*Objednávka_GLOB!O$15-O48*Objednávka_GLOB!O$14-O65*Objednávka_GLOB!O$13</f>
        <v>0</v>
      </c>
      <c r="P99" s="42">
        <f>P14*Objednávka_GLOB!P$14+P31*Objednávka_GLOB!P$15-P48*Objednávka_GLOB!P$14-P65*Objednávka_GLOB!P$13</f>
        <v>0</v>
      </c>
      <c r="Q99" s="42">
        <f>Q14*Objednávka_GLOB!Q$14+Q31*Objednávka_GLOB!Q$15-Q48*Objednávka_GLOB!Q$14-Q65*Objednávka_GLOB!Q$13</f>
        <v>0</v>
      </c>
    </row>
    <row r="100" spans="1:17" ht="15.75" thickBot="1" x14ac:dyDescent="0.3">
      <c r="A100" s="24" t="s">
        <v>400</v>
      </c>
      <c r="B100" s="56"/>
      <c r="C100" s="43">
        <f>C15*Objednávka_GLOB!C$14+C32*Objednávka_GLOB!C$15-C49*Objednávka_GLOB!C$14-C66*Objednávka_GLOB!C$13</f>
        <v>0</v>
      </c>
      <c r="D100" s="44">
        <f>D15*Objednávka_GLOB!D$14+D32*Objednávka_GLOB!D$15-D49*Objednávka_GLOB!D$14-D66*Objednávka_GLOB!D$13</f>
        <v>0</v>
      </c>
      <c r="E100" s="44">
        <f>E15*Objednávka_GLOB!E$14+E32*Objednávka_GLOB!E$15-E49*Objednávka_GLOB!E$14-E66*Objednávka_GLOB!E$13</f>
        <v>0</v>
      </c>
      <c r="F100" s="44">
        <f>F15*Objednávka_GLOB!F$14+F32*Objednávka_GLOB!F$15-F49*Objednávka_GLOB!F$14-F66*Objednávka_GLOB!F$13</f>
        <v>0</v>
      </c>
      <c r="G100" s="44">
        <f>G15*Objednávka_GLOB!G$14+G32*Objednávka_GLOB!G$15-G49*Objednávka_GLOB!G$14-G66*Objednávka_GLOB!G$13</f>
        <v>0</v>
      </c>
      <c r="H100" s="44">
        <f>H15*Objednávka_GLOB!H$14+H32*Objednávka_GLOB!H$15-H49*Objednávka_GLOB!H$14-H66*Objednávka_GLOB!H$13</f>
        <v>0</v>
      </c>
      <c r="I100" s="44">
        <f>I15*Objednávka_GLOB!I$14+I32*Objednávka_GLOB!I$15-I49*Objednávka_GLOB!I$14-I66*Objednávka_GLOB!I$13</f>
        <v>0</v>
      </c>
      <c r="J100" s="44">
        <f>J15*Objednávka_GLOB!J$14+J32*Objednávka_GLOB!J$15-J49*Objednávka_GLOB!J$14-J66*Objednávka_GLOB!J$13</f>
        <v>0</v>
      </c>
      <c r="K100" s="44">
        <f>K15*Objednávka_GLOB!K$14+K32*Objednávka_GLOB!K$15-K49*Objednávka_GLOB!K$14-K66*Objednávka_GLOB!K$13</f>
        <v>0</v>
      </c>
      <c r="L100" s="44">
        <f>L15*Objednávka_GLOB!L$14+L32*Objednávka_GLOB!L$15-L49*Objednávka_GLOB!L$14-L66*Objednávka_GLOB!L$13</f>
        <v>0</v>
      </c>
      <c r="M100" s="44">
        <f>M15*Objednávka_GLOB!M$14+M32*Objednávka_GLOB!M$15-M49*Objednávka_GLOB!M$14-M66*Objednávka_GLOB!M$13</f>
        <v>0</v>
      </c>
      <c r="N100" s="44">
        <f>N15*Objednávka_GLOB!N$14+N32*Objednávka_GLOB!N$15-N49*Objednávka_GLOB!N$14-N66*Objednávka_GLOB!N$13</f>
        <v>0</v>
      </c>
      <c r="O100" s="44">
        <f>O15*Objednávka_GLOB!O$14+O32*Objednávka_GLOB!O$15-O49*Objednávka_GLOB!O$14-O66*Objednávka_GLOB!O$13</f>
        <v>0</v>
      </c>
      <c r="P100" s="44">
        <f>P15*Objednávka_GLOB!P$14+P32*Objednávka_GLOB!P$15-P49*Objednávka_GLOB!P$14-P66*Objednávka_GLOB!P$13</f>
        <v>0</v>
      </c>
      <c r="Q100" s="44">
        <f>Q15*Objednávka_GLOB!Q$14+Q32*Objednávka_GLOB!Q$15-Q49*Objednávka_GLOB!Q$14-Q66*Objednávka_GLOB!Q$13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8">
        <f t="shared" si="10"/>
        <v>0</v>
      </c>
    </row>
  </sheetData>
  <sheetProtection algorithmName="SHA-512" hashValue="oqWLoAJ0cTHfsncV4WxHGwqST89o/SfR17Q0OAUlj6V6Kb4yap0pNUpsG13nbNWkYofjVZ31qjKZAOCKW30GqQ==" saltValue="tM/iq174iKa75RFUzuuy9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030A0"/>
  </sheetPr>
  <dimension ref="A1:Q101"/>
  <sheetViews>
    <sheetView showGridLines="0" zoomScaleNormal="100" workbookViewId="0">
      <pane xSplit="2" topLeftCell="G1" activePane="topRight" state="frozen"/>
      <selection activeCell="G154" sqref="G154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368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2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178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7" x14ac:dyDescent="0.25">
      <c r="A4" s="20" t="s">
        <v>137</v>
      </c>
      <c r="B4" s="121"/>
      <c r="C4" s="180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</row>
    <row r="5" spans="1:17" x14ac:dyDescent="0.25">
      <c r="A5" s="5" t="s">
        <v>138</v>
      </c>
      <c r="B5" s="117"/>
      <c r="C5" s="173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</row>
    <row r="6" spans="1:17" x14ac:dyDescent="0.25">
      <c r="A6" s="5" t="s">
        <v>139</v>
      </c>
      <c r="B6" s="117"/>
      <c r="C6" s="173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</row>
    <row r="7" spans="1:17" x14ac:dyDescent="0.25">
      <c r="A7" s="5" t="s">
        <v>140</v>
      </c>
      <c r="B7" s="117"/>
      <c r="C7" s="173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</row>
    <row r="8" spans="1:17" x14ac:dyDescent="0.25">
      <c r="A8" s="5" t="s">
        <v>141</v>
      </c>
      <c r="B8" s="117"/>
      <c r="C8" s="173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7" x14ac:dyDescent="0.25">
      <c r="A9" s="5" t="s">
        <v>142</v>
      </c>
      <c r="B9" s="117"/>
      <c r="C9" s="173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7" x14ac:dyDescent="0.25">
      <c r="A10" s="5" t="s">
        <v>143</v>
      </c>
      <c r="B10" s="117"/>
      <c r="C10" s="173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</row>
    <row r="11" spans="1:17" x14ac:dyDescent="0.25">
      <c r="A11" s="5" t="s">
        <v>144</v>
      </c>
      <c r="B11" s="117"/>
      <c r="C11" s="173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</row>
    <row r="12" spans="1:17" x14ac:dyDescent="0.25">
      <c r="A12" s="5" t="s">
        <v>145</v>
      </c>
      <c r="B12" s="117"/>
      <c r="C12" s="173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</row>
    <row r="13" spans="1:17" x14ac:dyDescent="0.25">
      <c r="A13" s="5" t="s">
        <v>146</v>
      </c>
      <c r="B13" s="117"/>
      <c r="C13" s="173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</row>
    <row r="14" spans="1:17" x14ac:dyDescent="0.25">
      <c r="A14" s="5" t="s">
        <v>147</v>
      </c>
      <c r="B14" s="117"/>
      <c r="C14" s="173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</row>
    <row r="15" spans="1:17" ht="15.75" thickBot="1" x14ac:dyDescent="0.3">
      <c r="A15" s="24" t="s">
        <v>148</v>
      </c>
      <c r="B15" s="119"/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</row>
    <row r="16" spans="1:17" ht="15.75" thickBot="1" x14ac:dyDescent="0.3">
      <c r="A16" s="36" t="s">
        <v>402</v>
      </c>
      <c r="B16" s="63" t="s">
        <v>224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AC/DC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2" t="str">
        <f t="shared" si="1"/>
        <v>2045/46</v>
      </c>
    </row>
    <row r="20" spans="1:17" ht="15.75" thickTop="1" x14ac:dyDescent="0.25">
      <c r="A20" s="3" t="s">
        <v>136</v>
      </c>
      <c r="B20" s="120"/>
      <c r="C20" s="178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</row>
    <row r="21" spans="1:17" x14ac:dyDescent="0.25">
      <c r="A21" s="20" t="s">
        <v>137</v>
      </c>
      <c r="B21" s="121"/>
      <c r="C21" s="180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</row>
    <row r="22" spans="1:17" x14ac:dyDescent="0.25">
      <c r="A22" s="5" t="s">
        <v>138</v>
      </c>
      <c r="B22" s="117"/>
      <c r="C22" s="173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</row>
    <row r="23" spans="1:17" x14ac:dyDescent="0.25">
      <c r="A23" s="5" t="s">
        <v>139</v>
      </c>
      <c r="B23" s="117"/>
      <c r="C23" s="173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</row>
    <row r="24" spans="1:17" x14ac:dyDescent="0.25">
      <c r="A24" s="5" t="s">
        <v>140</v>
      </c>
      <c r="B24" s="117"/>
      <c r="C24" s="173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</row>
    <row r="25" spans="1:17" x14ac:dyDescent="0.25">
      <c r="A25" s="5" t="s">
        <v>141</v>
      </c>
      <c r="B25" s="117"/>
      <c r="C25" s="173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x14ac:dyDescent="0.25">
      <c r="A26" s="5" t="s">
        <v>142</v>
      </c>
      <c r="B26" s="117"/>
      <c r="C26" s="173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</row>
    <row r="27" spans="1:17" x14ac:dyDescent="0.25">
      <c r="A27" s="5" t="s">
        <v>143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144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145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146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147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ht="15.75" thickBot="1" x14ac:dyDescent="0.3">
      <c r="A32" s="24" t="s">
        <v>148</v>
      </c>
      <c r="B32" s="119"/>
      <c r="C32" s="183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</row>
    <row r="33" spans="1:17" ht="16.5" thickBot="1" x14ac:dyDescent="0.3">
      <c r="A33" s="36" t="s">
        <v>212</v>
      </c>
      <c r="B33" s="63" t="s">
        <v>225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AC/DC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2" t="str">
        <f t="shared" si="3"/>
        <v>2045/46</v>
      </c>
    </row>
    <row r="37" spans="1:17" ht="15.75" thickTop="1" x14ac:dyDescent="0.25">
      <c r="A37" s="3" t="s">
        <v>136</v>
      </c>
      <c r="B37" s="120"/>
      <c r="C37" s="178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</row>
    <row r="38" spans="1:17" x14ac:dyDescent="0.25">
      <c r="A38" s="20" t="s">
        <v>137</v>
      </c>
      <c r="B38" s="121"/>
      <c r="C38" s="180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</row>
    <row r="39" spans="1:17" x14ac:dyDescent="0.25">
      <c r="A39" s="5" t="s">
        <v>138</v>
      </c>
      <c r="B39" s="117"/>
      <c r="C39" s="173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</row>
    <row r="40" spans="1:17" x14ac:dyDescent="0.25">
      <c r="A40" s="5" t="s">
        <v>139</v>
      </c>
      <c r="B40" s="117"/>
      <c r="C40" s="173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</row>
    <row r="41" spans="1:17" x14ac:dyDescent="0.25">
      <c r="A41" s="5" t="s">
        <v>140</v>
      </c>
      <c r="B41" s="117"/>
      <c r="C41" s="173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</row>
    <row r="42" spans="1:17" x14ac:dyDescent="0.25">
      <c r="A42" s="5" t="s">
        <v>141</v>
      </c>
      <c r="B42" s="117"/>
      <c r="C42" s="173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</row>
    <row r="43" spans="1:17" x14ac:dyDescent="0.25">
      <c r="A43" s="5" t="s">
        <v>142</v>
      </c>
      <c r="B43" s="117"/>
      <c r="C43" s="173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</row>
    <row r="44" spans="1:17" x14ac:dyDescent="0.25">
      <c r="A44" s="5" t="s">
        <v>143</v>
      </c>
      <c r="B44" s="117"/>
      <c r="C44" s="173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</row>
    <row r="45" spans="1:17" x14ac:dyDescent="0.25">
      <c r="A45" s="5" t="s">
        <v>144</v>
      </c>
      <c r="B45" s="117"/>
      <c r="C45" s="173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</row>
    <row r="46" spans="1:17" x14ac:dyDescent="0.25">
      <c r="A46" s="5" t="s">
        <v>145</v>
      </c>
      <c r="B46" s="117"/>
      <c r="C46" s="173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</row>
    <row r="47" spans="1:17" x14ac:dyDescent="0.25">
      <c r="A47" s="5" t="s">
        <v>146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147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ht="15.75" thickBot="1" x14ac:dyDescent="0.3">
      <c r="A49" s="24" t="s">
        <v>148</v>
      </c>
      <c r="B49" s="119"/>
      <c r="C49" s="183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</row>
    <row r="50" spans="1:17" ht="15.75" thickBot="1" x14ac:dyDescent="0.3">
      <c r="A50" s="36" t="s">
        <v>215</v>
      </c>
      <c r="B50" s="63" t="s">
        <v>226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8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AC/DC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2" t="str">
        <f t="shared" si="5"/>
        <v>2045/46</v>
      </c>
    </row>
    <row r="54" spans="1:17" ht="15.75" thickTop="1" x14ac:dyDescent="0.25">
      <c r="A54" s="3" t="s">
        <v>136</v>
      </c>
      <c r="B54" s="120"/>
      <c r="C54" s="178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</row>
    <row r="55" spans="1:17" x14ac:dyDescent="0.25">
      <c r="A55" s="20" t="s">
        <v>137</v>
      </c>
      <c r="B55" s="121"/>
      <c r="C55" s="180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</row>
    <row r="56" spans="1:17" x14ac:dyDescent="0.25">
      <c r="A56" s="5" t="s">
        <v>138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x14ac:dyDescent="0.25">
      <c r="A57" s="5" t="s">
        <v>139</v>
      </c>
      <c r="B57" s="117"/>
      <c r="C57" s="173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</row>
    <row r="58" spans="1:17" x14ac:dyDescent="0.25">
      <c r="A58" s="5" t="s">
        <v>140</v>
      </c>
      <c r="B58" s="117"/>
      <c r="C58" s="173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</row>
    <row r="59" spans="1:17" x14ac:dyDescent="0.25">
      <c r="A59" s="5" t="s">
        <v>141</v>
      </c>
      <c r="B59" s="117"/>
      <c r="C59" s="173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</row>
    <row r="60" spans="1:17" x14ac:dyDescent="0.25">
      <c r="A60" s="5" t="s">
        <v>142</v>
      </c>
      <c r="B60" s="117"/>
      <c r="C60" s="173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</row>
    <row r="61" spans="1:17" x14ac:dyDescent="0.25">
      <c r="A61" s="5" t="s">
        <v>143</v>
      </c>
      <c r="B61" s="117"/>
      <c r="C61" s="173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</row>
    <row r="62" spans="1:17" x14ac:dyDescent="0.25">
      <c r="A62" s="5" t="s">
        <v>144</v>
      </c>
      <c r="B62" s="117"/>
      <c r="C62" s="173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</row>
    <row r="63" spans="1:17" x14ac:dyDescent="0.25">
      <c r="A63" s="5" t="s">
        <v>145</v>
      </c>
      <c r="B63" s="117"/>
      <c r="C63" s="173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</row>
    <row r="64" spans="1:17" x14ac:dyDescent="0.25">
      <c r="A64" s="5" t="s">
        <v>146</v>
      </c>
      <c r="B64" s="117"/>
      <c r="C64" s="173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</row>
    <row r="65" spans="1:17" x14ac:dyDescent="0.25">
      <c r="A65" s="5" t="s">
        <v>147</v>
      </c>
      <c r="B65" s="117"/>
      <c r="C65" s="173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</row>
    <row r="66" spans="1:17" ht="15.75" thickBot="1" x14ac:dyDescent="0.3">
      <c r="A66" s="24" t="s">
        <v>148</v>
      </c>
      <c r="B66" s="119"/>
      <c r="C66" s="183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</row>
    <row r="67" spans="1:17" ht="15.75" thickBot="1" x14ac:dyDescent="0.3">
      <c r="A67" s="36" t="s">
        <v>218</v>
      </c>
      <c r="B67" s="63" t="s">
        <v>227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8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AC/DC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2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Objednávka_ACDC!C25+Objednávka_ACDC!C45+C3-C37-C54</f>
        <v>0</v>
      </c>
      <c r="D71" s="40">
        <f>Objednávka_ACDC!D25+Objednávka_ACDC!D45+D3-D37-D54</f>
        <v>0</v>
      </c>
      <c r="E71" s="40">
        <f>Objednávka_ACDC!E25+Objednávka_ACDC!E45+E3-E37-E54</f>
        <v>0</v>
      </c>
      <c r="F71" s="40">
        <f>Objednávka_ACDC!F25+Objednávka_ACDC!F45+F3-F37-F54</f>
        <v>0</v>
      </c>
      <c r="G71" s="40">
        <f>Objednávka_ACDC!G25+Objednávka_ACDC!G45+G3-G37-G54</f>
        <v>0</v>
      </c>
      <c r="H71" s="40">
        <f>Objednávka_ACDC!H25+Objednávka_ACDC!H45+H3-H37-H54</f>
        <v>0</v>
      </c>
      <c r="I71" s="40">
        <f>Objednávka_ACDC!I25+Objednávka_ACDC!I45+I3-I37-I54</f>
        <v>0</v>
      </c>
      <c r="J71" s="40">
        <f>Objednávka_ACDC!J25+Objednávka_ACDC!J45+J3-J37-J54</f>
        <v>0</v>
      </c>
      <c r="K71" s="40">
        <f>Objednávka_ACDC!K25+Objednávka_ACDC!K45+K3-K37-K54</f>
        <v>0</v>
      </c>
      <c r="L71" s="40">
        <f>Objednávka_ACDC!L25+Objednávka_ACDC!L45+L3-L37-L54</f>
        <v>0</v>
      </c>
      <c r="M71" s="40">
        <f>Objednávka_ACDC!M25+Objednávka_ACDC!M45+M3-M37-M54</f>
        <v>0</v>
      </c>
      <c r="N71" s="40">
        <f>Objednávka_ACDC!N25+Objednávka_ACDC!N45+N3-N37-N54</f>
        <v>0</v>
      </c>
      <c r="O71" s="40">
        <f>Objednávka_ACDC!O25+Objednávka_ACDC!O45+O3-O37-O54</f>
        <v>0</v>
      </c>
      <c r="P71" s="40">
        <f>Objednávka_ACDC!P25+Objednávka_ACDC!P45+P3-P37-P54</f>
        <v>0</v>
      </c>
      <c r="Q71" s="40">
        <f>Objednávka_ACDC!Q25+Objednávka_ACDC!Q45+Q3-Q37-Q54</f>
        <v>0</v>
      </c>
    </row>
    <row r="72" spans="1:17" x14ac:dyDescent="0.25">
      <c r="A72" s="20" t="s">
        <v>137</v>
      </c>
      <c r="B72" s="121"/>
      <c r="C72" s="41">
        <f>Objednávka_ACDC!C26+Objednávka_ACDC!C46+C4-C38-C55</f>
        <v>0</v>
      </c>
      <c r="D72" s="42">
        <f>Objednávka_ACDC!D26+Objednávka_ACDC!D46+D4-D38-D55</f>
        <v>0</v>
      </c>
      <c r="E72" s="42">
        <f>Objednávka_ACDC!E26+Objednávka_ACDC!E46+E4-E38-E55</f>
        <v>0</v>
      </c>
      <c r="F72" s="42">
        <f>Objednávka_ACDC!F26+Objednávka_ACDC!F46+F4-F38-F55</f>
        <v>0</v>
      </c>
      <c r="G72" s="42">
        <f>Objednávka_ACDC!G26+Objednávka_ACDC!G46+G4-G38-G55</f>
        <v>0</v>
      </c>
      <c r="H72" s="42">
        <f>Objednávka_ACDC!H26+Objednávka_ACDC!H46+H4-H38-H55</f>
        <v>0</v>
      </c>
      <c r="I72" s="42">
        <f>Objednávka_ACDC!I26+Objednávka_ACDC!I46+I4-I38-I55</f>
        <v>0</v>
      </c>
      <c r="J72" s="42">
        <f>Objednávka_ACDC!J26+Objednávka_ACDC!J46+J4-J38-J55</f>
        <v>0</v>
      </c>
      <c r="K72" s="42">
        <f>Objednávka_ACDC!K26+Objednávka_ACDC!K46+K4-K38-K55</f>
        <v>0</v>
      </c>
      <c r="L72" s="42">
        <f>Objednávka_ACDC!L26+Objednávka_ACDC!L46+L4-L38-L55</f>
        <v>0</v>
      </c>
      <c r="M72" s="42">
        <f>Objednávka_ACDC!M26+Objednávka_ACDC!M46+M4-M38-M55</f>
        <v>0</v>
      </c>
      <c r="N72" s="42">
        <f>Objednávka_ACDC!N26+Objednávka_ACDC!N46+N4-N38-N55</f>
        <v>0</v>
      </c>
      <c r="O72" s="42">
        <f>Objednávka_ACDC!O26+Objednávka_ACDC!O46+O4-O38-O55</f>
        <v>0</v>
      </c>
      <c r="P72" s="42">
        <f>Objednávka_ACDC!P26+Objednávka_ACDC!P46+P4-P38-P55</f>
        <v>0</v>
      </c>
      <c r="Q72" s="42">
        <f>Objednávka_ACDC!Q26+Objednávka_ACDC!Q46+Q4-Q38-Q55</f>
        <v>0</v>
      </c>
    </row>
    <row r="73" spans="1:17" x14ac:dyDescent="0.25">
      <c r="A73" s="5" t="s">
        <v>138</v>
      </c>
      <c r="B73" s="117"/>
      <c r="C73" s="41">
        <f>Objednávka_ACDC!C27+Objednávka_ACDC!C47+C5-C39-C56</f>
        <v>0</v>
      </c>
      <c r="D73" s="42">
        <f>Objednávka_ACDC!D27+Objednávka_ACDC!D47+D5-D39-D56</f>
        <v>0</v>
      </c>
      <c r="E73" s="42">
        <f>Objednávka_ACDC!E27+Objednávka_ACDC!E47+E5-E39-E56</f>
        <v>0</v>
      </c>
      <c r="F73" s="42">
        <f>Objednávka_ACDC!F27+Objednávka_ACDC!F47+F5-F39-F56</f>
        <v>0</v>
      </c>
      <c r="G73" s="42">
        <f>Objednávka_ACDC!G27+Objednávka_ACDC!G47+G5-G39-G56</f>
        <v>0</v>
      </c>
      <c r="H73" s="42">
        <f>Objednávka_ACDC!H27+Objednávka_ACDC!H47+H5-H39-H56</f>
        <v>0</v>
      </c>
      <c r="I73" s="42">
        <f>Objednávka_ACDC!I27+Objednávka_ACDC!I47+I5-I39-I56</f>
        <v>0</v>
      </c>
      <c r="J73" s="42">
        <f>Objednávka_ACDC!J27+Objednávka_ACDC!J47+J5-J39-J56</f>
        <v>0</v>
      </c>
      <c r="K73" s="42">
        <f>Objednávka_ACDC!K27+Objednávka_ACDC!K47+K5-K39-K56</f>
        <v>0</v>
      </c>
      <c r="L73" s="42">
        <f>Objednávka_ACDC!L27+Objednávka_ACDC!L47+L5-L39-L56</f>
        <v>0</v>
      </c>
      <c r="M73" s="42">
        <f>Objednávka_ACDC!M27+Objednávka_ACDC!M47+M5-M39-M56</f>
        <v>0</v>
      </c>
      <c r="N73" s="42">
        <f>Objednávka_ACDC!N27+Objednávka_ACDC!N47+N5-N39-N56</f>
        <v>0</v>
      </c>
      <c r="O73" s="42">
        <f>Objednávka_ACDC!O27+Objednávka_ACDC!O47+O5-O39-O56</f>
        <v>0</v>
      </c>
      <c r="P73" s="42">
        <f>Objednávka_ACDC!P27+Objednávka_ACDC!P47+P5-P39-P56</f>
        <v>0</v>
      </c>
      <c r="Q73" s="42">
        <f>Objednávka_ACDC!Q27+Objednávka_ACDC!Q47+Q5-Q39-Q56</f>
        <v>0</v>
      </c>
    </row>
    <row r="74" spans="1:17" x14ac:dyDescent="0.25">
      <c r="A74" s="5" t="s">
        <v>139</v>
      </c>
      <c r="B74" s="117"/>
      <c r="C74" s="41">
        <f>Objednávka_ACDC!C28+Objednávka_ACDC!C48+C6-C40-C57</f>
        <v>0</v>
      </c>
      <c r="D74" s="42">
        <f>Objednávka_ACDC!D28+Objednávka_ACDC!D48+D6-D40-D57</f>
        <v>0</v>
      </c>
      <c r="E74" s="42">
        <f>Objednávka_ACDC!E28+Objednávka_ACDC!E48+E6-E40-E57</f>
        <v>0</v>
      </c>
      <c r="F74" s="42">
        <f>Objednávka_ACDC!F28+Objednávka_ACDC!F48+F6-F40-F57</f>
        <v>0</v>
      </c>
      <c r="G74" s="42">
        <f>Objednávka_ACDC!G28+Objednávka_ACDC!G48+G6-G40-G57</f>
        <v>0</v>
      </c>
      <c r="H74" s="42">
        <f>Objednávka_ACDC!H28+Objednávka_ACDC!H48+H6-H40-H57</f>
        <v>0</v>
      </c>
      <c r="I74" s="42">
        <f>Objednávka_ACDC!I28+Objednávka_ACDC!I48+I6-I40-I57</f>
        <v>0</v>
      </c>
      <c r="J74" s="42">
        <f>Objednávka_ACDC!J28+Objednávka_ACDC!J48+J6-J40-J57</f>
        <v>0</v>
      </c>
      <c r="K74" s="42">
        <f>Objednávka_ACDC!K28+Objednávka_ACDC!K48+K6-K40-K57</f>
        <v>0</v>
      </c>
      <c r="L74" s="42">
        <f>Objednávka_ACDC!L28+Objednávka_ACDC!L48+L6-L40-L57</f>
        <v>0</v>
      </c>
      <c r="M74" s="42">
        <f>Objednávka_ACDC!M28+Objednávka_ACDC!M48+M6-M40-M57</f>
        <v>0</v>
      </c>
      <c r="N74" s="42">
        <f>Objednávka_ACDC!N28+Objednávka_ACDC!N48+N6-N40-N57</f>
        <v>0</v>
      </c>
      <c r="O74" s="42">
        <f>Objednávka_ACDC!O28+Objednávka_ACDC!O48+O6-O40-O57</f>
        <v>0</v>
      </c>
      <c r="P74" s="42">
        <f>Objednávka_ACDC!P28+Objednávka_ACDC!P48+P6-P40-P57</f>
        <v>0</v>
      </c>
      <c r="Q74" s="42">
        <f>Objednávka_ACDC!Q28+Objednávka_ACDC!Q48+Q6-Q40-Q57</f>
        <v>0</v>
      </c>
    </row>
    <row r="75" spans="1:17" x14ac:dyDescent="0.25">
      <c r="A75" s="5" t="s">
        <v>140</v>
      </c>
      <c r="B75" s="117"/>
      <c r="C75" s="41">
        <f>Objednávka_ACDC!C29+Objednávka_ACDC!C49+C7-C41-C58</f>
        <v>0</v>
      </c>
      <c r="D75" s="42">
        <f>Objednávka_ACDC!D29+Objednávka_ACDC!D49+D7-D41-D58</f>
        <v>0</v>
      </c>
      <c r="E75" s="42">
        <f>Objednávka_ACDC!E29+Objednávka_ACDC!E49+E7-E41-E58</f>
        <v>0</v>
      </c>
      <c r="F75" s="42">
        <f>Objednávka_ACDC!F29+Objednávka_ACDC!F49+F7-F41-F58</f>
        <v>0</v>
      </c>
      <c r="G75" s="42">
        <f>Objednávka_ACDC!G29+Objednávka_ACDC!G49+G7-G41-G58</f>
        <v>0</v>
      </c>
      <c r="H75" s="42">
        <f>Objednávka_ACDC!H29+Objednávka_ACDC!H49+H7-H41-H58</f>
        <v>0</v>
      </c>
      <c r="I75" s="42">
        <f>Objednávka_ACDC!I29+Objednávka_ACDC!I49+I7-I41-I58</f>
        <v>0</v>
      </c>
      <c r="J75" s="42">
        <f>Objednávka_ACDC!J29+Objednávka_ACDC!J49+J7-J41-J58</f>
        <v>0</v>
      </c>
      <c r="K75" s="42">
        <f>Objednávka_ACDC!K29+Objednávka_ACDC!K49+K7-K41-K58</f>
        <v>0</v>
      </c>
      <c r="L75" s="42">
        <f>Objednávka_ACDC!L29+Objednávka_ACDC!L49+L7-L41-L58</f>
        <v>0</v>
      </c>
      <c r="M75" s="42">
        <f>Objednávka_ACDC!M29+Objednávka_ACDC!M49+M7-M41-M58</f>
        <v>0</v>
      </c>
      <c r="N75" s="42">
        <f>Objednávka_ACDC!N29+Objednávka_ACDC!N49+N7-N41-N58</f>
        <v>0</v>
      </c>
      <c r="O75" s="42">
        <f>Objednávka_ACDC!O29+Objednávka_ACDC!O49+O7-O41-O58</f>
        <v>0</v>
      </c>
      <c r="P75" s="42">
        <f>Objednávka_ACDC!P29+Objednávka_ACDC!P49+P7-P41-P58</f>
        <v>0</v>
      </c>
      <c r="Q75" s="42">
        <f>Objednávka_ACDC!Q29+Objednávka_ACDC!Q49+Q7-Q41-Q58</f>
        <v>0</v>
      </c>
    </row>
    <row r="76" spans="1:17" x14ac:dyDescent="0.25">
      <c r="A76" s="5" t="s">
        <v>141</v>
      </c>
      <c r="B76" s="117"/>
      <c r="C76" s="41">
        <f>Objednávka_ACDC!C30+Objednávka_ACDC!C50+C8-C42-C59</f>
        <v>0</v>
      </c>
      <c r="D76" s="42">
        <f>Objednávka_ACDC!D30+Objednávka_ACDC!D50+D8-D42-D59</f>
        <v>0</v>
      </c>
      <c r="E76" s="42">
        <f>Objednávka_ACDC!E30+Objednávka_ACDC!E50+E8-E42-E59</f>
        <v>0</v>
      </c>
      <c r="F76" s="42">
        <f>Objednávka_ACDC!F30+Objednávka_ACDC!F50+F8-F42-F59</f>
        <v>0</v>
      </c>
      <c r="G76" s="42">
        <f>Objednávka_ACDC!G30+Objednávka_ACDC!G50+G8-G42-G59</f>
        <v>0</v>
      </c>
      <c r="H76" s="42">
        <f>Objednávka_ACDC!H30+Objednávka_ACDC!H50+H8-H42-H59</f>
        <v>0</v>
      </c>
      <c r="I76" s="42">
        <f>Objednávka_ACDC!I30+Objednávka_ACDC!I50+I8-I42-I59</f>
        <v>0</v>
      </c>
      <c r="J76" s="42">
        <f>Objednávka_ACDC!J30+Objednávka_ACDC!J50+J8-J42-J59</f>
        <v>0</v>
      </c>
      <c r="K76" s="42">
        <f>Objednávka_ACDC!K30+Objednávka_ACDC!K50+K8-K42-K59</f>
        <v>0</v>
      </c>
      <c r="L76" s="42">
        <f>Objednávka_ACDC!L30+Objednávka_ACDC!L50+L8-L42-L59</f>
        <v>0</v>
      </c>
      <c r="M76" s="42">
        <f>Objednávka_ACDC!M30+Objednávka_ACDC!M50+M8-M42-M59</f>
        <v>0</v>
      </c>
      <c r="N76" s="42">
        <f>Objednávka_ACDC!N30+Objednávka_ACDC!N50+N8-N42-N59</f>
        <v>0</v>
      </c>
      <c r="O76" s="42">
        <f>Objednávka_ACDC!O30+Objednávka_ACDC!O50+O8-O42-O59</f>
        <v>0</v>
      </c>
      <c r="P76" s="42">
        <f>Objednávka_ACDC!P30+Objednávka_ACDC!P50+P8-P42-P59</f>
        <v>0</v>
      </c>
      <c r="Q76" s="42">
        <f>Objednávka_ACDC!Q30+Objednávka_ACDC!Q50+Q8-Q42-Q59</f>
        <v>0</v>
      </c>
    </row>
    <row r="77" spans="1:17" x14ac:dyDescent="0.25">
      <c r="A77" s="5" t="s">
        <v>142</v>
      </c>
      <c r="B77" s="117"/>
      <c r="C77" s="41">
        <f>Objednávka_ACDC!C31+Objednávka_ACDC!C51+C9-C43-C60</f>
        <v>0</v>
      </c>
      <c r="D77" s="42">
        <f>Objednávka_ACDC!D31+Objednávka_ACDC!D51+D9-D43-D60</f>
        <v>0</v>
      </c>
      <c r="E77" s="42">
        <f>Objednávka_ACDC!E31+Objednávka_ACDC!E51+E9-E43-E60</f>
        <v>0</v>
      </c>
      <c r="F77" s="42">
        <f>Objednávka_ACDC!F31+Objednávka_ACDC!F51+F9-F43-F60</f>
        <v>0</v>
      </c>
      <c r="G77" s="42">
        <f>Objednávka_ACDC!G31+Objednávka_ACDC!G51+G9-G43-G60</f>
        <v>0</v>
      </c>
      <c r="H77" s="42">
        <f>Objednávka_ACDC!H31+Objednávka_ACDC!H51+H9-H43-H60</f>
        <v>0</v>
      </c>
      <c r="I77" s="42">
        <f>Objednávka_ACDC!I31+Objednávka_ACDC!I51+I9-I43-I60</f>
        <v>0</v>
      </c>
      <c r="J77" s="42">
        <f>Objednávka_ACDC!J31+Objednávka_ACDC!J51+J9-J43-J60</f>
        <v>0</v>
      </c>
      <c r="K77" s="42">
        <f>Objednávka_ACDC!K31+Objednávka_ACDC!K51+K9-K43-K60</f>
        <v>0</v>
      </c>
      <c r="L77" s="42">
        <f>Objednávka_ACDC!L31+Objednávka_ACDC!L51+L9-L43-L60</f>
        <v>0</v>
      </c>
      <c r="M77" s="42">
        <f>Objednávka_ACDC!M31+Objednávka_ACDC!M51+M9-M43-M60</f>
        <v>0</v>
      </c>
      <c r="N77" s="42">
        <f>Objednávka_ACDC!N31+Objednávka_ACDC!N51+N9-N43-N60</f>
        <v>0</v>
      </c>
      <c r="O77" s="42">
        <f>Objednávka_ACDC!O31+Objednávka_ACDC!O51+O9-O43-O60</f>
        <v>0</v>
      </c>
      <c r="P77" s="42">
        <f>Objednávka_ACDC!P31+Objednávka_ACDC!P51+P9-P43-P60</f>
        <v>0</v>
      </c>
      <c r="Q77" s="42">
        <f>Objednávka_ACDC!Q31+Objednávka_ACDC!Q51+Q9-Q43-Q60</f>
        <v>0</v>
      </c>
    </row>
    <row r="78" spans="1:17" x14ac:dyDescent="0.25">
      <c r="A78" s="5" t="s">
        <v>143</v>
      </c>
      <c r="B78" s="117"/>
      <c r="C78" s="41">
        <f>Objednávka_ACDC!C32+Objednávka_ACDC!C52+C10-C44-C61</f>
        <v>0</v>
      </c>
      <c r="D78" s="42">
        <f>Objednávka_ACDC!D32+Objednávka_ACDC!D52+D10-D44-D61</f>
        <v>0</v>
      </c>
      <c r="E78" s="42">
        <f>Objednávka_ACDC!E32+Objednávka_ACDC!E52+E10-E44-E61</f>
        <v>0</v>
      </c>
      <c r="F78" s="42">
        <f>Objednávka_ACDC!F32+Objednávka_ACDC!F52+F10-F44-F61</f>
        <v>0</v>
      </c>
      <c r="G78" s="42">
        <f>Objednávka_ACDC!G32+Objednávka_ACDC!G52+G10-G44-G61</f>
        <v>0</v>
      </c>
      <c r="H78" s="42">
        <f>Objednávka_ACDC!H32+Objednávka_ACDC!H52+H10-H44-H61</f>
        <v>0</v>
      </c>
      <c r="I78" s="42">
        <f>Objednávka_ACDC!I32+Objednávka_ACDC!I52+I10-I44-I61</f>
        <v>0</v>
      </c>
      <c r="J78" s="42">
        <f>Objednávka_ACDC!J32+Objednávka_ACDC!J52+J10-J44-J61</f>
        <v>0</v>
      </c>
      <c r="K78" s="42">
        <f>Objednávka_ACDC!K32+Objednávka_ACDC!K52+K10-K44-K61</f>
        <v>0</v>
      </c>
      <c r="L78" s="42">
        <f>Objednávka_ACDC!L32+Objednávka_ACDC!L52+L10-L44-L61</f>
        <v>0</v>
      </c>
      <c r="M78" s="42">
        <f>Objednávka_ACDC!M32+Objednávka_ACDC!M52+M10-M44-M61</f>
        <v>0</v>
      </c>
      <c r="N78" s="42">
        <f>Objednávka_ACDC!N32+Objednávka_ACDC!N52+N10-N44-N61</f>
        <v>0</v>
      </c>
      <c r="O78" s="42">
        <f>Objednávka_ACDC!O32+Objednávka_ACDC!O52+O10-O44-O61</f>
        <v>0</v>
      </c>
      <c r="P78" s="42">
        <f>Objednávka_ACDC!P32+Objednávka_ACDC!P52+P10-P44-P61</f>
        <v>0</v>
      </c>
      <c r="Q78" s="42">
        <f>Objednávka_ACDC!Q32+Objednávka_ACDC!Q52+Q10-Q44-Q61</f>
        <v>0</v>
      </c>
    </row>
    <row r="79" spans="1:17" x14ac:dyDescent="0.25">
      <c r="A79" s="5" t="s">
        <v>144</v>
      </c>
      <c r="B79" s="117"/>
      <c r="C79" s="41">
        <f>Objednávka_ACDC!C33+Objednávka_ACDC!C53+C11-C45-C62</f>
        <v>0</v>
      </c>
      <c r="D79" s="42">
        <f>Objednávka_ACDC!D33+Objednávka_ACDC!D53+D11-D45-D62</f>
        <v>0</v>
      </c>
      <c r="E79" s="42">
        <f>Objednávka_ACDC!E33+Objednávka_ACDC!E53+E11-E45-E62</f>
        <v>0</v>
      </c>
      <c r="F79" s="42">
        <f>Objednávka_ACDC!F33+Objednávka_ACDC!F53+F11-F45-F62</f>
        <v>0</v>
      </c>
      <c r="G79" s="42">
        <f>Objednávka_ACDC!G33+Objednávka_ACDC!G53+G11-G45-G62</f>
        <v>0</v>
      </c>
      <c r="H79" s="42">
        <f>Objednávka_ACDC!H33+Objednávka_ACDC!H53+H11-H45-H62</f>
        <v>0</v>
      </c>
      <c r="I79" s="42">
        <f>Objednávka_ACDC!I33+Objednávka_ACDC!I53+I11-I45-I62</f>
        <v>0</v>
      </c>
      <c r="J79" s="42">
        <f>Objednávka_ACDC!J33+Objednávka_ACDC!J53+J11-J45-J62</f>
        <v>0</v>
      </c>
      <c r="K79" s="42">
        <f>Objednávka_ACDC!K33+Objednávka_ACDC!K53+K11-K45-K62</f>
        <v>0</v>
      </c>
      <c r="L79" s="42">
        <f>Objednávka_ACDC!L33+Objednávka_ACDC!L53+L11-L45-L62</f>
        <v>0</v>
      </c>
      <c r="M79" s="42">
        <f>Objednávka_ACDC!M33+Objednávka_ACDC!M53+M11-M45-M62</f>
        <v>0</v>
      </c>
      <c r="N79" s="42">
        <f>Objednávka_ACDC!N33+Objednávka_ACDC!N53+N11-N45-N62</f>
        <v>0</v>
      </c>
      <c r="O79" s="42">
        <f>Objednávka_ACDC!O33+Objednávka_ACDC!O53+O11-O45-O62</f>
        <v>0</v>
      </c>
      <c r="P79" s="42">
        <f>Objednávka_ACDC!P33+Objednávka_ACDC!P53+P11-P45-P62</f>
        <v>0</v>
      </c>
      <c r="Q79" s="42">
        <f>Objednávka_ACDC!Q33+Objednávka_ACDC!Q53+Q11-Q45-Q62</f>
        <v>0</v>
      </c>
    </row>
    <row r="80" spans="1:17" x14ac:dyDescent="0.25">
      <c r="A80" s="5" t="s">
        <v>145</v>
      </c>
      <c r="B80" s="117"/>
      <c r="C80" s="41">
        <f>Objednávka_ACDC!C34+Objednávka_ACDC!C54+C12-C46-C63</f>
        <v>0</v>
      </c>
      <c r="D80" s="42">
        <f>Objednávka_ACDC!D34+Objednávka_ACDC!D54+D12-D46-D63</f>
        <v>0</v>
      </c>
      <c r="E80" s="42">
        <f>Objednávka_ACDC!E34+Objednávka_ACDC!E54+E12-E46-E63</f>
        <v>0</v>
      </c>
      <c r="F80" s="42">
        <f>Objednávka_ACDC!F34+Objednávka_ACDC!F54+F12-F46-F63</f>
        <v>0</v>
      </c>
      <c r="G80" s="42">
        <f>Objednávka_ACDC!G34+Objednávka_ACDC!G54+G12-G46-G63</f>
        <v>0</v>
      </c>
      <c r="H80" s="42">
        <f>Objednávka_ACDC!H34+Objednávka_ACDC!H54+H12-H46-H63</f>
        <v>0</v>
      </c>
      <c r="I80" s="42">
        <f>Objednávka_ACDC!I34+Objednávka_ACDC!I54+I12-I46-I63</f>
        <v>0</v>
      </c>
      <c r="J80" s="42">
        <f>Objednávka_ACDC!J34+Objednávka_ACDC!J54+J12-J46-J63</f>
        <v>0</v>
      </c>
      <c r="K80" s="42">
        <f>Objednávka_ACDC!K34+Objednávka_ACDC!K54+K12-K46-K63</f>
        <v>0</v>
      </c>
      <c r="L80" s="42">
        <f>Objednávka_ACDC!L34+Objednávka_ACDC!L54+L12-L46-L63</f>
        <v>0</v>
      </c>
      <c r="M80" s="42">
        <f>Objednávka_ACDC!M34+Objednávka_ACDC!M54+M12-M46-M63</f>
        <v>0</v>
      </c>
      <c r="N80" s="42">
        <f>Objednávka_ACDC!N34+Objednávka_ACDC!N54+N12-N46-N63</f>
        <v>0</v>
      </c>
      <c r="O80" s="42">
        <f>Objednávka_ACDC!O34+Objednávka_ACDC!O54+O12-O46-O63</f>
        <v>0</v>
      </c>
      <c r="P80" s="42">
        <f>Objednávka_ACDC!P34+Objednávka_ACDC!P54+P12-P46-P63</f>
        <v>0</v>
      </c>
      <c r="Q80" s="42">
        <f>Objednávka_ACDC!Q34+Objednávka_ACDC!Q54+Q12-Q46-Q63</f>
        <v>0</v>
      </c>
    </row>
    <row r="81" spans="1:17" x14ac:dyDescent="0.25">
      <c r="A81" s="5" t="s">
        <v>146</v>
      </c>
      <c r="B81" s="117"/>
      <c r="C81" s="41">
        <f>Objednávka_ACDC!C35+Objednávka_ACDC!C55+C13-C47-C64</f>
        <v>0</v>
      </c>
      <c r="D81" s="42">
        <f>Objednávka_ACDC!D35+Objednávka_ACDC!D55+D13-D47-D64</f>
        <v>0</v>
      </c>
      <c r="E81" s="42">
        <f>Objednávka_ACDC!E35+Objednávka_ACDC!E55+E13-E47-E64</f>
        <v>0</v>
      </c>
      <c r="F81" s="42">
        <f>Objednávka_ACDC!F35+Objednávka_ACDC!F55+F13-F47-F64</f>
        <v>0</v>
      </c>
      <c r="G81" s="42">
        <f>Objednávka_ACDC!G35+Objednávka_ACDC!G55+G13-G47-G64</f>
        <v>0</v>
      </c>
      <c r="H81" s="42">
        <f>Objednávka_ACDC!H35+Objednávka_ACDC!H55+H13-H47-H64</f>
        <v>0</v>
      </c>
      <c r="I81" s="42">
        <f>Objednávka_ACDC!I35+Objednávka_ACDC!I55+I13-I47-I64</f>
        <v>0</v>
      </c>
      <c r="J81" s="42">
        <f>Objednávka_ACDC!J35+Objednávka_ACDC!J55+J13-J47-J64</f>
        <v>0</v>
      </c>
      <c r="K81" s="42">
        <f>Objednávka_ACDC!K35+Objednávka_ACDC!K55+K13-K47-K64</f>
        <v>0</v>
      </c>
      <c r="L81" s="42">
        <f>Objednávka_ACDC!L35+Objednávka_ACDC!L55+L13-L47-L64</f>
        <v>0</v>
      </c>
      <c r="M81" s="42">
        <f>Objednávka_ACDC!M35+Objednávka_ACDC!M55+M13-M47-M64</f>
        <v>0</v>
      </c>
      <c r="N81" s="42">
        <f>Objednávka_ACDC!N35+Objednávka_ACDC!N55+N13-N47-N64</f>
        <v>0</v>
      </c>
      <c r="O81" s="42">
        <f>Objednávka_ACDC!O35+Objednávka_ACDC!O55+O13-O47-O64</f>
        <v>0</v>
      </c>
      <c r="P81" s="42">
        <f>Objednávka_ACDC!P35+Objednávka_ACDC!P55+P13-P47-P64</f>
        <v>0</v>
      </c>
      <c r="Q81" s="42">
        <f>Objednávka_ACDC!Q35+Objednávka_ACDC!Q55+Q13-Q47-Q64</f>
        <v>0</v>
      </c>
    </row>
    <row r="82" spans="1:17" x14ac:dyDescent="0.25">
      <c r="A82" s="5" t="s">
        <v>147</v>
      </c>
      <c r="B82" s="117"/>
      <c r="C82" s="41">
        <f>Objednávka_ACDC!C36+Objednávka_ACDC!C56+C14-C48-C65</f>
        <v>0</v>
      </c>
      <c r="D82" s="42">
        <f>Objednávka_ACDC!D36+Objednávka_ACDC!D56+D14-D48-D65</f>
        <v>0</v>
      </c>
      <c r="E82" s="42">
        <f>Objednávka_ACDC!E36+Objednávka_ACDC!E56+E14-E48-E65</f>
        <v>0</v>
      </c>
      <c r="F82" s="42">
        <f>Objednávka_ACDC!F36+Objednávka_ACDC!F56+F14-F48-F65</f>
        <v>0</v>
      </c>
      <c r="G82" s="42">
        <f>Objednávka_ACDC!G36+Objednávka_ACDC!G56+G14-G48-G65</f>
        <v>0</v>
      </c>
      <c r="H82" s="42">
        <f>Objednávka_ACDC!H36+Objednávka_ACDC!H56+H14-H48-H65</f>
        <v>0</v>
      </c>
      <c r="I82" s="42">
        <f>Objednávka_ACDC!I36+Objednávka_ACDC!I56+I14-I48-I65</f>
        <v>0</v>
      </c>
      <c r="J82" s="42">
        <f>Objednávka_ACDC!J36+Objednávka_ACDC!J56+J14-J48-J65</f>
        <v>0</v>
      </c>
      <c r="K82" s="42">
        <f>Objednávka_ACDC!K36+Objednávka_ACDC!K56+K14-K48-K65</f>
        <v>0</v>
      </c>
      <c r="L82" s="42">
        <f>Objednávka_ACDC!L36+Objednávka_ACDC!L56+L14-L48-L65</f>
        <v>0</v>
      </c>
      <c r="M82" s="42">
        <f>Objednávka_ACDC!M36+Objednávka_ACDC!M56+M14-M48-M65</f>
        <v>0</v>
      </c>
      <c r="N82" s="42">
        <f>Objednávka_ACDC!N36+Objednávka_ACDC!N56+N14-N48-N65</f>
        <v>0</v>
      </c>
      <c r="O82" s="42">
        <f>Objednávka_ACDC!O36+Objednávka_ACDC!O56+O14-O48-O65</f>
        <v>0</v>
      </c>
      <c r="P82" s="42">
        <f>Objednávka_ACDC!P36+Objednávka_ACDC!P56+P14-P48-P65</f>
        <v>0</v>
      </c>
      <c r="Q82" s="42">
        <f>Objednávka_ACDC!Q36+Objednávka_ACDC!Q56+Q14-Q48-Q65</f>
        <v>0</v>
      </c>
    </row>
    <row r="83" spans="1:17" ht="15.75" thickBot="1" x14ac:dyDescent="0.3">
      <c r="A83" s="24" t="s">
        <v>148</v>
      </c>
      <c r="B83" s="119"/>
      <c r="C83" s="43">
        <f>Objednávka_ACDC!C37+Objednávka_ACDC!C57+C15-C49-C66</f>
        <v>0</v>
      </c>
      <c r="D83" s="44">
        <f>Objednávka_ACDC!D37+Objednávka_ACDC!D57+D15-D49-D66</f>
        <v>0</v>
      </c>
      <c r="E83" s="44">
        <f>Objednávka_ACDC!E37+Objednávka_ACDC!E57+E15-E49-E66</f>
        <v>0</v>
      </c>
      <c r="F83" s="44">
        <f>Objednávka_ACDC!F37+Objednávka_ACDC!F57+F15-F49-F66</f>
        <v>0</v>
      </c>
      <c r="G83" s="44">
        <f>Objednávka_ACDC!G37+Objednávka_ACDC!G57+G15-G49-G66</f>
        <v>0</v>
      </c>
      <c r="H83" s="44">
        <f>Objednávka_ACDC!H37+Objednávka_ACDC!H57+H15-H49-H66</f>
        <v>0</v>
      </c>
      <c r="I83" s="44">
        <f>Objednávka_ACDC!I37+Objednávka_ACDC!I57+I15-I49-I66</f>
        <v>0</v>
      </c>
      <c r="J83" s="44">
        <f>Objednávka_ACDC!J37+Objednávka_ACDC!J57+J15-J49-J66</f>
        <v>0</v>
      </c>
      <c r="K83" s="44">
        <f>Objednávka_ACDC!K37+Objednávka_ACDC!K57+K15-K49-K66</f>
        <v>0</v>
      </c>
      <c r="L83" s="44">
        <f>Objednávka_ACDC!L37+Objednávka_ACDC!L57+L15-L49-L66</f>
        <v>0</v>
      </c>
      <c r="M83" s="44">
        <f>Objednávka_ACDC!M37+Objednávka_ACDC!M57+M15-M49-M66</f>
        <v>0</v>
      </c>
      <c r="N83" s="44">
        <f>Objednávka_ACDC!N37+Objednávka_ACDC!N57+N15-N49-N66</f>
        <v>0</v>
      </c>
      <c r="O83" s="44">
        <f>Objednávka_ACDC!O37+Objednávka_ACDC!O57+O15-O49-O66</f>
        <v>0</v>
      </c>
      <c r="P83" s="44">
        <f>Objednávka_ACDC!P37+Objednávka_ACDC!P57+P15-P49-P66</f>
        <v>0</v>
      </c>
      <c r="Q83" s="44">
        <f>Objednávka_ACDC!Q37+Objednávka_ACDC!Q57+Q15-Q49-Q66</f>
        <v>0</v>
      </c>
    </row>
    <row r="84" spans="1:17" ht="15.75" thickBot="1" x14ac:dyDescent="0.3">
      <c r="A84" s="36" t="s">
        <v>222</v>
      </c>
      <c r="B84" s="63" t="s">
        <v>228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8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AC/DC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</row>
    <row r="87" spans="1:17" s="11" customFormat="1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2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C3*Objednávka_ACDC!C$14+C20*Objednávka_ACDC!C$15-C37*Objednávka_ACDC!C$14-C54*Objednávka_ACDC!C$13</f>
        <v>0</v>
      </c>
      <c r="D88" s="40">
        <f>D3*Objednávka_ACDC!D$14+D20*Objednávka_ACDC!D$15-D37*Objednávka_ACDC!D$14-D54*Objednávka_ACDC!D$13</f>
        <v>0</v>
      </c>
      <c r="E88" s="40">
        <f>E3*Objednávka_ACDC!E$14+E20*Objednávka_ACDC!E$15-E37*Objednávka_ACDC!E$14-E54*Objednávka_ACDC!E$13</f>
        <v>0</v>
      </c>
      <c r="F88" s="40">
        <f>F3*Objednávka_ACDC!F$14+F20*Objednávka_ACDC!F$15-F37*Objednávka_ACDC!F$14-F54*Objednávka_ACDC!F$13</f>
        <v>0</v>
      </c>
      <c r="G88" s="40">
        <f>G3*Objednávka_ACDC!G$14+G20*Objednávka_ACDC!G$15-G37*Objednávka_ACDC!G$14-G54*Objednávka_ACDC!G$13</f>
        <v>0</v>
      </c>
      <c r="H88" s="40">
        <f>H3*Objednávka_ACDC!H$14+H20*Objednávka_ACDC!H$15-H37*Objednávka_ACDC!H$14-H54*Objednávka_ACDC!H$13</f>
        <v>0</v>
      </c>
      <c r="I88" s="40">
        <f>I3*Objednávka_ACDC!I$14+I20*Objednávka_ACDC!I$15-I37*Objednávka_ACDC!I$14-I54*Objednávka_ACDC!I$13</f>
        <v>0</v>
      </c>
      <c r="J88" s="40">
        <f>J3*Objednávka_ACDC!J$14+J20*Objednávka_ACDC!J$15-J37*Objednávka_ACDC!J$14-J54*Objednávka_ACDC!J$13</f>
        <v>0</v>
      </c>
      <c r="K88" s="40">
        <f>K3*Objednávka_ACDC!K$14+K20*Objednávka_ACDC!K$15-K37*Objednávka_ACDC!K$14-K54*Objednávka_ACDC!K$13</f>
        <v>0</v>
      </c>
      <c r="L88" s="40">
        <f>L3*Objednávka_ACDC!L$14+L20*Objednávka_ACDC!L$15-L37*Objednávka_ACDC!L$14-L54*Objednávka_ACDC!L$13</f>
        <v>0</v>
      </c>
      <c r="M88" s="40">
        <f>M3*Objednávka_ACDC!M$14+M20*Objednávka_ACDC!M$15-M37*Objednávka_ACDC!M$14-M54*Objednávka_ACDC!M$13</f>
        <v>0</v>
      </c>
      <c r="N88" s="40">
        <f>N3*Objednávka_ACDC!N$14+N20*Objednávka_ACDC!N$15-N37*Objednávka_ACDC!N$14-N54*Objednávka_ACDC!N$13</f>
        <v>0</v>
      </c>
      <c r="O88" s="40">
        <f>O3*Objednávka_ACDC!O$14+O20*Objednávka_ACDC!O$15-O37*Objednávka_ACDC!O$14-O54*Objednávka_ACDC!O$13</f>
        <v>0</v>
      </c>
      <c r="P88" s="40">
        <f>P3*Objednávka_ACDC!P$14+P20*Objednávka_ACDC!P$15-P37*Objednávka_ACDC!P$14-P54*Objednávka_ACDC!P$13</f>
        <v>0</v>
      </c>
      <c r="Q88" s="40">
        <f>Q3*Objednávka_ACDC!Q$14+Q20*Objednávka_ACDC!Q$15-Q37*Objednávka_ACDC!Q$14-Q54*Objednávka_ACDC!Q$13</f>
        <v>0</v>
      </c>
    </row>
    <row r="89" spans="1:17" x14ac:dyDescent="0.25">
      <c r="A89" s="20" t="s">
        <v>272</v>
      </c>
      <c r="B89" s="21"/>
      <c r="C89" s="41">
        <f>C4*Objednávka_ACDC!C$14+C21*Objednávka_ACDC!C$15-C38*Objednávka_ACDC!C$14-C55*Objednávka_ACDC!C$13</f>
        <v>0</v>
      </c>
      <c r="D89" s="42">
        <f>D4*Objednávka_ACDC!D$14+D21*Objednávka_ACDC!D$15-D38*Objednávka_ACDC!D$14-D55*Objednávka_ACDC!D$13</f>
        <v>0</v>
      </c>
      <c r="E89" s="42">
        <f>E4*Objednávka_ACDC!E$14+E21*Objednávka_ACDC!E$15-E38*Objednávka_ACDC!E$14-E55*Objednávka_ACDC!E$13</f>
        <v>0</v>
      </c>
      <c r="F89" s="42">
        <f>F4*Objednávka_ACDC!F$14+F21*Objednávka_ACDC!F$15-F38*Objednávka_ACDC!F$14-F55*Objednávka_ACDC!F$13</f>
        <v>0</v>
      </c>
      <c r="G89" s="42">
        <f>G4*Objednávka_ACDC!G$14+G21*Objednávka_ACDC!G$15-G38*Objednávka_ACDC!G$14-G55*Objednávka_ACDC!G$13</f>
        <v>0</v>
      </c>
      <c r="H89" s="42">
        <f>H4*Objednávka_ACDC!H$14+H21*Objednávka_ACDC!H$15-H38*Objednávka_ACDC!H$14-H55*Objednávka_ACDC!H$13</f>
        <v>0</v>
      </c>
      <c r="I89" s="42">
        <f>I4*Objednávka_ACDC!I$14+I21*Objednávka_ACDC!I$15-I38*Objednávka_ACDC!I$14-I55*Objednávka_ACDC!I$13</f>
        <v>0</v>
      </c>
      <c r="J89" s="42">
        <f>J4*Objednávka_ACDC!J$14+J21*Objednávka_ACDC!J$15-J38*Objednávka_ACDC!J$14-J55*Objednávka_ACDC!J$13</f>
        <v>0</v>
      </c>
      <c r="K89" s="42">
        <f>K4*Objednávka_ACDC!K$14+K21*Objednávka_ACDC!K$15-K38*Objednávka_ACDC!K$14-K55*Objednávka_ACDC!K$13</f>
        <v>0</v>
      </c>
      <c r="L89" s="42">
        <f>L4*Objednávka_ACDC!L$14+L21*Objednávka_ACDC!L$15-L38*Objednávka_ACDC!L$14-L55*Objednávka_ACDC!L$13</f>
        <v>0</v>
      </c>
      <c r="M89" s="42">
        <f>M4*Objednávka_ACDC!M$14+M21*Objednávka_ACDC!M$15-M38*Objednávka_ACDC!M$14-M55*Objednávka_ACDC!M$13</f>
        <v>0</v>
      </c>
      <c r="N89" s="42">
        <f>N4*Objednávka_ACDC!N$14+N21*Objednávka_ACDC!N$15-N38*Objednávka_ACDC!N$14-N55*Objednávka_ACDC!N$13</f>
        <v>0</v>
      </c>
      <c r="O89" s="42">
        <f>O4*Objednávka_ACDC!O$14+O21*Objednávka_ACDC!O$15-O38*Objednávka_ACDC!O$14-O55*Objednávka_ACDC!O$13</f>
        <v>0</v>
      </c>
      <c r="P89" s="42">
        <f>P4*Objednávka_ACDC!P$14+P21*Objednávka_ACDC!P$15-P38*Objednávka_ACDC!P$14-P55*Objednávka_ACDC!P$13</f>
        <v>0</v>
      </c>
      <c r="Q89" s="42">
        <f>Q4*Objednávka_ACDC!Q$14+Q21*Objednávka_ACDC!Q$15-Q38*Objednávka_ACDC!Q$14-Q55*Objednávka_ACDC!Q$13</f>
        <v>0</v>
      </c>
    </row>
    <row r="90" spans="1:17" x14ac:dyDescent="0.25">
      <c r="A90" s="20" t="s">
        <v>273</v>
      </c>
      <c r="B90" s="21"/>
      <c r="C90" s="41">
        <f>C5*Objednávka_ACDC!C$14+C22*Objednávka_ACDC!C$15-C39*Objednávka_ACDC!C$14-C56*Objednávka_ACDC!C$13</f>
        <v>0</v>
      </c>
      <c r="D90" s="42">
        <f>D5*Objednávka_ACDC!D$14+D22*Objednávka_ACDC!D$15-D39*Objednávka_ACDC!D$14-D56*Objednávka_ACDC!D$13</f>
        <v>0</v>
      </c>
      <c r="E90" s="42">
        <f>E5*Objednávka_ACDC!E$14+E22*Objednávka_ACDC!E$15-E39*Objednávka_ACDC!E$14-E56*Objednávka_ACDC!E$13</f>
        <v>0</v>
      </c>
      <c r="F90" s="42">
        <f>F5*Objednávka_ACDC!F$14+F22*Objednávka_ACDC!F$15-F39*Objednávka_ACDC!F$14-F56*Objednávka_ACDC!F$13</f>
        <v>0</v>
      </c>
      <c r="G90" s="42">
        <f>G5*Objednávka_ACDC!G$14+G22*Objednávka_ACDC!G$15-G39*Objednávka_ACDC!G$14-G56*Objednávka_ACDC!G$13</f>
        <v>0</v>
      </c>
      <c r="H90" s="42">
        <f>H5*Objednávka_ACDC!H$14+H22*Objednávka_ACDC!H$15-H39*Objednávka_ACDC!H$14-H56*Objednávka_ACDC!H$13</f>
        <v>0</v>
      </c>
      <c r="I90" s="42">
        <f>I5*Objednávka_ACDC!I$14+I22*Objednávka_ACDC!I$15-I39*Objednávka_ACDC!I$14-I56*Objednávka_ACDC!I$13</f>
        <v>0</v>
      </c>
      <c r="J90" s="42">
        <f>J5*Objednávka_ACDC!J$14+J22*Objednávka_ACDC!J$15-J39*Objednávka_ACDC!J$14-J56*Objednávka_ACDC!J$13</f>
        <v>0</v>
      </c>
      <c r="K90" s="42">
        <f>K5*Objednávka_ACDC!K$14+K22*Objednávka_ACDC!K$15-K39*Objednávka_ACDC!K$14-K56*Objednávka_ACDC!K$13</f>
        <v>0</v>
      </c>
      <c r="L90" s="42">
        <f>L5*Objednávka_ACDC!L$14+L22*Objednávka_ACDC!L$15-L39*Objednávka_ACDC!L$14-L56*Objednávka_ACDC!L$13</f>
        <v>0</v>
      </c>
      <c r="M90" s="42">
        <f>M5*Objednávka_ACDC!M$14+M22*Objednávka_ACDC!M$15-M39*Objednávka_ACDC!M$14-M56*Objednávka_ACDC!M$13</f>
        <v>0</v>
      </c>
      <c r="N90" s="42">
        <f>N5*Objednávka_ACDC!N$14+N22*Objednávka_ACDC!N$15-N39*Objednávka_ACDC!N$14-N56*Objednávka_ACDC!N$13</f>
        <v>0</v>
      </c>
      <c r="O90" s="42">
        <f>O5*Objednávka_ACDC!O$14+O22*Objednávka_ACDC!O$15-O39*Objednávka_ACDC!O$14-O56*Objednávka_ACDC!O$13</f>
        <v>0</v>
      </c>
      <c r="P90" s="42">
        <f>P5*Objednávka_ACDC!P$14+P22*Objednávka_ACDC!P$15-P39*Objednávka_ACDC!P$14-P56*Objednávka_ACDC!P$13</f>
        <v>0</v>
      </c>
      <c r="Q90" s="42">
        <f>Q5*Objednávka_ACDC!Q$14+Q22*Objednávka_ACDC!Q$15-Q39*Objednávka_ACDC!Q$14-Q56*Objednávka_ACDC!Q$13</f>
        <v>0</v>
      </c>
    </row>
    <row r="91" spans="1:17" x14ac:dyDescent="0.25">
      <c r="A91" s="5" t="s">
        <v>274</v>
      </c>
      <c r="B91" s="6"/>
      <c r="C91" s="41">
        <f>C6*Objednávka_ACDC!C$14+C23*Objednávka_ACDC!C$15-C40*Objednávka_ACDC!C$14-C57*Objednávka_ACDC!C$13</f>
        <v>0</v>
      </c>
      <c r="D91" s="42">
        <f>D6*Objednávka_ACDC!D$14+D23*Objednávka_ACDC!D$15-D40*Objednávka_ACDC!D$14-D57*Objednávka_ACDC!D$13</f>
        <v>0</v>
      </c>
      <c r="E91" s="42">
        <f>E6*Objednávka_ACDC!E$14+E23*Objednávka_ACDC!E$15-E40*Objednávka_ACDC!E$14-E57*Objednávka_ACDC!E$13</f>
        <v>0</v>
      </c>
      <c r="F91" s="42">
        <f>F6*Objednávka_ACDC!F$14+F23*Objednávka_ACDC!F$15-F40*Objednávka_ACDC!F$14-F57*Objednávka_ACDC!F$13</f>
        <v>0</v>
      </c>
      <c r="G91" s="42">
        <f>G6*Objednávka_ACDC!G$14+G23*Objednávka_ACDC!G$15-G40*Objednávka_ACDC!G$14-G57*Objednávka_ACDC!G$13</f>
        <v>0</v>
      </c>
      <c r="H91" s="42">
        <f>H6*Objednávka_ACDC!H$14+H23*Objednávka_ACDC!H$15-H40*Objednávka_ACDC!H$14-H57*Objednávka_ACDC!H$13</f>
        <v>0</v>
      </c>
      <c r="I91" s="42">
        <f>I6*Objednávka_ACDC!I$14+I23*Objednávka_ACDC!I$15-I40*Objednávka_ACDC!I$14-I57*Objednávka_ACDC!I$13</f>
        <v>0</v>
      </c>
      <c r="J91" s="42">
        <f>J6*Objednávka_ACDC!J$14+J23*Objednávka_ACDC!J$15-J40*Objednávka_ACDC!J$14-J57*Objednávka_ACDC!J$13</f>
        <v>0</v>
      </c>
      <c r="K91" s="42">
        <f>K6*Objednávka_ACDC!K$14+K23*Objednávka_ACDC!K$15-K40*Objednávka_ACDC!K$14-K57*Objednávka_ACDC!K$13</f>
        <v>0</v>
      </c>
      <c r="L91" s="42">
        <f>L6*Objednávka_ACDC!L$14+L23*Objednávka_ACDC!L$15-L40*Objednávka_ACDC!L$14-L57*Objednávka_ACDC!L$13</f>
        <v>0</v>
      </c>
      <c r="M91" s="42">
        <f>M6*Objednávka_ACDC!M$14+M23*Objednávka_ACDC!M$15-M40*Objednávka_ACDC!M$14-M57*Objednávka_ACDC!M$13</f>
        <v>0</v>
      </c>
      <c r="N91" s="42">
        <f>N6*Objednávka_ACDC!N$14+N23*Objednávka_ACDC!N$15-N40*Objednávka_ACDC!N$14-N57*Objednávka_ACDC!N$13</f>
        <v>0</v>
      </c>
      <c r="O91" s="42">
        <f>O6*Objednávka_ACDC!O$14+O23*Objednávka_ACDC!O$15-O40*Objednávka_ACDC!O$14-O57*Objednávka_ACDC!O$13</f>
        <v>0</v>
      </c>
      <c r="P91" s="42">
        <f>P6*Objednávka_ACDC!P$14+P23*Objednávka_ACDC!P$15-P40*Objednávka_ACDC!P$14-P57*Objednávka_ACDC!P$13</f>
        <v>0</v>
      </c>
      <c r="Q91" s="42">
        <f>Q6*Objednávka_ACDC!Q$14+Q23*Objednávka_ACDC!Q$15-Q40*Objednávka_ACDC!Q$14-Q57*Objednávka_ACDC!Q$13</f>
        <v>0</v>
      </c>
    </row>
    <row r="92" spans="1:17" x14ac:dyDescent="0.25">
      <c r="A92" s="5" t="s">
        <v>275</v>
      </c>
      <c r="B92" s="6"/>
      <c r="C92" s="41">
        <f>C7*Objednávka_ACDC!C$14+C24*Objednávka_ACDC!C$15-C41*Objednávka_ACDC!C$14-C58*Objednávka_ACDC!C$13</f>
        <v>0</v>
      </c>
      <c r="D92" s="42">
        <f>D7*Objednávka_ACDC!D$14+D24*Objednávka_ACDC!D$15-D41*Objednávka_ACDC!D$14-D58*Objednávka_ACDC!D$13</f>
        <v>0</v>
      </c>
      <c r="E92" s="42">
        <f>E7*Objednávka_ACDC!E$14+E24*Objednávka_ACDC!E$15-E41*Objednávka_ACDC!E$14-E58*Objednávka_ACDC!E$13</f>
        <v>0</v>
      </c>
      <c r="F92" s="42">
        <f>F7*Objednávka_ACDC!F$14+F24*Objednávka_ACDC!F$15-F41*Objednávka_ACDC!F$14-F58*Objednávka_ACDC!F$13</f>
        <v>0</v>
      </c>
      <c r="G92" s="42">
        <f>G7*Objednávka_ACDC!G$14+G24*Objednávka_ACDC!G$15-G41*Objednávka_ACDC!G$14-G58*Objednávka_ACDC!G$13</f>
        <v>0</v>
      </c>
      <c r="H92" s="42">
        <f>H7*Objednávka_ACDC!H$14+H24*Objednávka_ACDC!H$15-H41*Objednávka_ACDC!H$14-H58*Objednávka_ACDC!H$13</f>
        <v>0</v>
      </c>
      <c r="I92" s="42">
        <f>I7*Objednávka_ACDC!I$14+I24*Objednávka_ACDC!I$15-I41*Objednávka_ACDC!I$14-I58*Objednávka_ACDC!I$13</f>
        <v>0</v>
      </c>
      <c r="J92" s="42">
        <f>J7*Objednávka_ACDC!J$14+J24*Objednávka_ACDC!J$15-J41*Objednávka_ACDC!J$14-J58*Objednávka_ACDC!J$13</f>
        <v>0</v>
      </c>
      <c r="K92" s="42">
        <f>K7*Objednávka_ACDC!K$14+K24*Objednávka_ACDC!K$15-K41*Objednávka_ACDC!K$14-K58*Objednávka_ACDC!K$13</f>
        <v>0</v>
      </c>
      <c r="L92" s="42">
        <f>L7*Objednávka_ACDC!L$14+L24*Objednávka_ACDC!L$15-L41*Objednávka_ACDC!L$14-L58*Objednávka_ACDC!L$13</f>
        <v>0</v>
      </c>
      <c r="M92" s="42">
        <f>M7*Objednávka_ACDC!M$14+M24*Objednávka_ACDC!M$15-M41*Objednávka_ACDC!M$14-M58*Objednávka_ACDC!M$13</f>
        <v>0</v>
      </c>
      <c r="N92" s="42">
        <f>N7*Objednávka_ACDC!N$14+N24*Objednávka_ACDC!N$15-N41*Objednávka_ACDC!N$14-N58*Objednávka_ACDC!N$13</f>
        <v>0</v>
      </c>
      <c r="O92" s="42">
        <f>O7*Objednávka_ACDC!O$14+O24*Objednávka_ACDC!O$15-O41*Objednávka_ACDC!O$14-O58*Objednávka_ACDC!O$13</f>
        <v>0</v>
      </c>
      <c r="P92" s="42">
        <f>P7*Objednávka_ACDC!P$14+P24*Objednávka_ACDC!P$15-P41*Objednávka_ACDC!P$14-P58*Objednávka_ACDC!P$13</f>
        <v>0</v>
      </c>
      <c r="Q92" s="42">
        <f>Q7*Objednávka_ACDC!Q$14+Q24*Objednávka_ACDC!Q$15-Q41*Objednávka_ACDC!Q$14-Q58*Objednávka_ACDC!Q$13</f>
        <v>0</v>
      </c>
    </row>
    <row r="93" spans="1:17" x14ac:dyDescent="0.25">
      <c r="A93" s="5" t="s">
        <v>276</v>
      </c>
      <c r="B93" s="6"/>
      <c r="C93" s="41">
        <f>C8*Objednávka_ACDC!C$14+C25*Objednávka_ACDC!C$15-C42*Objednávka_ACDC!C$14-C59*Objednávka_ACDC!C$13</f>
        <v>0</v>
      </c>
      <c r="D93" s="42">
        <f>D8*Objednávka_ACDC!D$14+D25*Objednávka_ACDC!D$15-D42*Objednávka_ACDC!D$14-D59*Objednávka_ACDC!D$13</f>
        <v>0</v>
      </c>
      <c r="E93" s="42">
        <f>E8*Objednávka_ACDC!E$14+E25*Objednávka_ACDC!E$15-E42*Objednávka_ACDC!E$14-E59*Objednávka_ACDC!E$13</f>
        <v>0</v>
      </c>
      <c r="F93" s="42">
        <f>F8*Objednávka_ACDC!F$14+F25*Objednávka_ACDC!F$15-F42*Objednávka_ACDC!F$14-F59*Objednávka_ACDC!F$13</f>
        <v>0</v>
      </c>
      <c r="G93" s="42">
        <f>G8*Objednávka_ACDC!G$14+G25*Objednávka_ACDC!G$15-G42*Objednávka_ACDC!G$14-G59*Objednávka_ACDC!G$13</f>
        <v>0</v>
      </c>
      <c r="H93" s="42">
        <f>H8*Objednávka_ACDC!H$14+H25*Objednávka_ACDC!H$15-H42*Objednávka_ACDC!H$14-H59*Objednávka_ACDC!H$13</f>
        <v>0</v>
      </c>
      <c r="I93" s="42">
        <f>I8*Objednávka_ACDC!I$14+I25*Objednávka_ACDC!I$15-I42*Objednávka_ACDC!I$14-I59*Objednávka_ACDC!I$13</f>
        <v>0</v>
      </c>
      <c r="J93" s="42">
        <f>J8*Objednávka_ACDC!J$14+J25*Objednávka_ACDC!J$15-J42*Objednávka_ACDC!J$14-J59*Objednávka_ACDC!J$13</f>
        <v>0</v>
      </c>
      <c r="K93" s="42">
        <f>K8*Objednávka_ACDC!K$14+K25*Objednávka_ACDC!K$15-K42*Objednávka_ACDC!K$14-K59*Objednávka_ACDC!K$13</f>
        <v>0</v>
      </c>
      <c r="L93" s="42">
        <f>L8*Objednávka_ACDC!L$14+L25*Objednávka_ACDC!L$15-L42*Objednávka_ACDC!L$14-L59*Objednávka_ACDC!L$13</f>
        <v>0</v>
      </c>
      <c r="M93" s="42">
        <f>M8*Objednávka_ACDC!M$14+M25*Objednávka_ACDC!M$15-M42*Objednávka_ACDC!M$14-M59*Objednávka_ACDC!M$13</f>
        <v>0</v>
      </c>
      <c r="N93" s="42">
        <f>N8*Objednávka_ACDC!N$14+N25*Objednávka_ACDC!N$15-N42*Objednávka_ACDC!N$14-N59*Objednávka_ACDC!N$13</f>
        <v>0</v>
      </c>
      <c r="O93" s="42">
        <f>O8*Objednávka_ACDC!O$14+O25*Objednávka_ACDC!O$15-O42*Objednávka_ACDC!O$14-O59*Objednávka_ACDC!O$13</f>
        <v>0</v>
      </c>
      <c r="P93" s="42">
        <f>P8*Objednávka_ACDC!P$14+P25*Objednávka_ACDC!P$15-P42*Objednávka_ACDC!P$14-P59*Objednávka_ACDC!P$13</f>
        <v>0</v>
      </c>
      <c r="Q93" s="42">
        <f>Q8*Objednávka_ACDC!Q$14+Q25*Objednávka_ACDC!Q$15-Q42*Objednávka_ACDC!Q$14-Q59*Objednávka_ACDC!Q$13</f>
        <v>0</v>
      </c>
    </row>
    <row r="94" spans="1:17" x14ac:dyDescent="0.25">
      <c r="A94" s="5" t="s">
        <v>277</v>
      </c>
      <c r="B94" s="6"/>
      <c r="C94" s="41">
        <f>C9*Objednávka_ACDC!C$14+C26*Objednávka_ACDC!C$15-C43*Objednávka_ACDC!C$14-C60*Objednávka_ACDC!C$13</f>
        <v>0</v>
      </c>
      <c r="D94" s="42">
        <f>D9*Objednávka_ACDC!D$14+D26*Objednávka_ACDC!D$15-D43*Objednávka_ACDC!D$14-D60*Objednávka_ACDC!D$13</f>
        <v>0</v>
      </c>
      <c r="E94" s="42">
        <f>E9*Objednávka_ACDC!E$14+E26*Objednávka_ACDC!E$15-E43*Objednávka_ACDC!E$14-E60*Objednávka_ACDC!E$13</f>
        <v>0</v>
      </c>
      <c r="F94" s="42">
        <f>F9*Objednávka_ACDC!F$14+F26*Objednávka_ACDC!F$15-F43*Objednávka_ACDC!F$14-F60*Objednávka_ACDC!F$13</f>
        <v>0</v>
      </c>
      <c r="G94" s="42">
        <f>G9*Objednávka_ACDC!G$14+G26*Objednávka_ACDC!G$15-G43*Objednávka_ACDC!G$14-G60*Objednávka_ACDC!G$13</f>
        <v>0</v>
      </c>
      <c r="H94" s="42">
        <f>H9*Objednávka_ACDC!H$14+H26*Objednávka_ACDC!H$15-H43*Objednávka_ACDC!H$14-H60*Objednávka_ACDC!H$13</f>
        <v>0</v>
      </c>
      <c r="I94" s="42">
        <f>I9*Objednávka_ACDC!I$14+I26*Objednávka_ACDC!I$15-I43*Objednávka_ACDC!I$14-I60*Objednávka_ACDC!I$13</f>
        <v>0</v>
      </c>
      <c r="J94" s="42">
        <f>J9*Objednávka_ACDC!J$14+J26*Objednávka_ACDC!J$15-J43*Objednávka_ACDC!J$14-J60*Objednávka_ACDC!J$13</f>
        <v>0</v>
      </c>
      <c r="K94" s="42">
        <f>K9*Objednávka_ACDC!K$14+K26*Objednávka_ACDC!K$15-K43*Objednávka_ACDC!K$14-K60*Objednávka_ACDC!K$13</f>
        <v>0</v>
      </c>
      <c r="L94" s="42">
        <f>L9*Objednávka_ACDC!L$14+L26*Objednávka_ACDC!L$15-L43*Objednávka_ACDC!L$14-L60*Objednávka_ACDC!L$13</f>
        <v>0</v>
      </c>
      <c r="M94" s="42">
        <f>M9*Objednávka_ACDC!M$14+M26*Objednávka_ACDC!M$15-M43*Objednávka_ACDC!M$14-M60*Objednávka_ACDC!M$13</f>
        <v>0</v>
      </c>
      <c r="N94" s="42">
        <f>N9*Objednávka_ACDC!N$14+N26*Objednávka_ACDC!N$15-N43*Objednávka_ACDC!N$14-N60*Objednávka_ACDC!N$13</f>
        <v>0</v>
      </c>
      <c r="O94" s="42">
        <f>O9*Objednávka_ACDC!O$14+O26*Objednávka_ACDC!O$15-O43*Objednávka_ACDC!O$14-O60*Objednávka_ACDC!O$13</f>
        <v>0</v>
      </c>
      <c r="P94" s="42">
        <f>P9*Objednávka_ACDC!P$14+P26*Objednávka_ACDC!P$15-P43*Objednávka_ACDC!P$14-P60*Objednávka_ACDC!P$13</f>
        <v>0</v>
      </c>
      <c r="Q94" s="42">
        <f>Q9*Objednávka_ACDC!Q$14+Q26*Objednávka_ACDC!Q$15-Q43*Objednávka_ACDC!Q$14-Q60*Objednávka_ACDC!Q$13</f>
        <v>0</v>
      </c>
    </row>
    <row r="95" spans="1:17" x14ac:dyDescent="0.25">
      <c r="A95" s="5" t="s">
        <v>278</v>
      </c>
      <c r="B95" s="6"/>
      <c r="C95" s="41">
        <f>C10*Objednávka_ACDC!C$14+C27*Objednávka_ACDC!C$15-C44*Objednávka_ACDC!C$14-C61*Objednávka_ACDC!C$13</f>
        <v>0</v>
      </c>
      <c r="D95" s="42">
        <f>D10*Objednávka_ACDC!D$14+D27*Objednávka_ACDC!D$15-D44*Objednávka_ACDC!D$14-D61*Objednávka_ACDC!D$13</f>
        <v>0</v>
      </c>
      <c r="E95" s="42">
        <f>E10*Objednávka_ACDC!E$14+E27*Objednávka_ACDC!E$15-E44*Objednávka_ACDC!E$14-E61*Objednávka_ACDC!E$13</f>
        <v>0</v>
      </c>
      <c r="F95" s="42">
        <f>F10*Objednávka_ACDC!F$14+F27*Objednávka_ACDC!F$15-F44*Objednávka_ACDC!F$14-F61*Objednávka_ACDC!F$13</f>
        <v>0</v>
      </c>
      <c r="G95" s="42">
        <f>G10*Objednávka_ACDC!G$14+G27*Objednávka_ACDC!G$15-G44*Objednávka_ACDC!G$14-G61*Objednávka_ACDC!G$13</f>
        <v>0</v>
      </c>
      <c r="H95" s="42">
        <f>H10*Objednávka_ACDC!H$14+H27*Objednávka_ACDC!H$15-H44*Objednávka_ACDC!H$14-H61*Objednávka_ACDC!H$13</f>
        <v>0</v>
      </c>
      <c r="I95" s="42">
        <f>I10*Objednávka_ACDC!I$14+I27*Objednávka_ACDC!I$15-I44*Objednávka_ACDC!I$14-I61*Objednávka_ACDC!I$13</f>
        <v>0</v>
      </c>
      <c r="J95" s="42">
        <f>J10*Objednávka_ACDC!J$14+J27*Objednávka_ACDC!J$15-J44*Objednávka_ACDC!J$14-J61*Objednávka_ACDC!J$13</f>
        <v>0</v>
      </c>
      <c r="K95" s="42">
        <f>K10*Objednávka_ACDC!K$14+K27*Objednávka_ACDC!K$15-K44*Objednávka_ACDC!K$14-K61*Objednávka_ACDC!K$13</f>
        <v>0</v>
      </c>
      <c r="L95" s="42">
        <f>L10*Objednávka_ACDC!L$14+L27*Objednávka_ACDC!L$15-L44*Objednávka_ACDC!L$14-L61*Objednávka_ACDC!L$13</f>
        <v>0</v>
      </c>
      <c r="M95" s="42">
        <f>M10*Objednávka_ACDC!M$14+M27*Objednávka_ACDC!M$15-M44*Objednávka_ACDC!M$14-M61*Objednávka_ACDC!M$13</f>
        <v>0</v>
      </c>
      <c r="N95" s="42">
        <f>N10*Objednávka_ACDC!N$14+N27*Objednávka_ACDC!N$15-N44*Objednávka_ACDC!N$14-N61*Objednávka_ACDC!N$13</f>
        <v>0</v>
      </c>
      <c r="O95" s="42">
        <f>O10*Objednávka_ACDC!O$14+O27*Objednávka_ACDC!O$15-O44*Objednávka_ACDC!O$14-O61*Objednávka_ACDC!O$13</f>
        <v>0</v>
      </c>
      <c r="P95" s="42">
        <f>P10*Objednávka_ACDC!P$14+P27*Objednávka_ACDC!P$15-P44*Objednávka_ACDC!P$14-P61*Objednávka_ACDC!P$13</f>
        <v>0</v>
      </c>
      <c r="Q95" s="42">
        <f>Q10*Objednávka_ACDC!Q$14+Q27*Objednávka_ACDC!Q$15-Q44*Objednávka_ACDC!Q$14-Q61*Objednávka_ACDC!Q$13</f>
        <v>0</v>
      </c>
    </row>
    <row r="96" spans="1:17" x14ac:dyDescent="0.25">
      <c r="A96" s="5" t="s">
        <v>279</v>
      </c>
      <c r="B96" s="6"/>
      <c r="C96" s="41">
        <f>C11*Objednávka_ACDC!C$14+C28*Objednávka_ACDC!C$15-C45*Objednávka_ACDC!C$14-C62*Objednávka_ACDC!C$13</f>
        <v>0</v>
      </c>
      <c r="D96" s="42">
        <f>D11*Objednávka_ACDC!D$14+D28*Objednávka_ACDC!D$15-D45*Objednávka_ACDC!D$14-D62*Objednávka_ACDC!D$13</f>
        <v>0</v>
      </c>
      <c r="E96" s="42">
        <f>E11*Objednávka_ACDC!E$14+E28*Objednávka_ACDC!E$15-E45*Objednávka_ACDC!E$14-E62*Objednávka_ACDC!E$13</f>
        <v>0</v>
      </c>
      <c r="F96" s="42">
        <f>F11*Objednávka_ACDC!F$14+F28*Objednávka_ACDC!F$15-F45*Objednávka_ACDC!F$14-F62*Objednávka_ACDC!F$13</f>
        <v>0</v>
      </c>
      <c r="G96" s="42">
        <f>G11*Objednávka_ACDC!G$14+G28*Objednávka_ACDC!G$15-G45*Objednávka_ACDC!G$14-G62*Objednávka_ACDC!G$13</f>
        <v>0</v>
      </c>
      <c r="H96" s="42">
        <f>H11*Objednávka_ACDC!H$14+H28*Objednávka_ACDC!H$15-H45*Objednávka_ACDC!H$14-H62*Objednávka_ACDC!H$13</f>
        <v>0</v>
      </c>
      <c r="I96" s="42">
        <f>I11*Objednávka_ACDC!I$14+I28*Objednávka_ACDC!I$15-I45*Objednávka_ACDC!I$14-I62*Objednávka_ACDC!I$13</f>
        <v>0</v>
      </c>
      <c r="J96" s="42">
        <f>J11*Objednávka_ACDC!J$14+J28*Objednávka_ACDC!J$15-J45*Objednávka_ACDC!J$14-J62*Objednávka_ACDC!J$13</f>
        <v>0</v>
      </c>
      <c r="K96" s="42">
        <f>K11*Objednávka_ACDC!K$14+K28*Objednávka_ACDC!K$15-K45*Objednávka_ACDC!K$14-K62*Objednávka_ACDC!K$13</f>
        <v>0</v>
      </c>
      <c r="L96" s="42">
        <f>L11*Objednávka_ACDC!L$14+L28*Objednávka_ACDC!L$15-L45*Objednávka_ACDC!L$14-L62*Objednávka_ACDC!L$13</f>
        <v>0</v>
      </c>
      <c r="M96" s="42">
        <f>M11*Objednávka_ACDC!M$14+M28*Objednávka_ACDC!M$15-M45*Objednávka_ACDC!M$14-M62*Objednávka_ACDC!M$13</f>
        <v>0</v>
      </c>
      <c r="N96" s="42">
        <f>N11*Objednávka_ACDC!N$14+N28*Objednávka_ACDC!N$15-N45*Objednávka_ACDC!N$14-N62*Objednávka_ACDC!N$13</f>
        <v>0</v>
      </c>
      <c r="O96" s="42">
        <f>O11*Objednávka_ACDC!O$14+O28*Objednávka_ACDC!O$15-O45*Objednávka_ACDC!O$14-O62*Objednávka_ACDC!O$13</f>
        <v>0</v>
      </c>
      <c r="P96" s="42">
        <f>P11*Objednávka_ACDC!P$14+P28*Objednávka_ACDC!P$15-P45*Objednávka_ACDC!P$14-P62*Objednávka_ACDC!P$13</f>
        <v>0</v>
      </c>
      <c r="Q96" s="42">
        <f>Q11*Objednávka_ACDC!Q$14+Q28*Objednávka_ACDC!Q$15-Q45*Objednávka_ACDC!Q$14-Q62*Objednávka_ACDC!Q$13</f>
        <v>0</v>
      </c>
    </row>
    <row r="97" spans="1:17" x14ac:dyDescent="0.25">
      <c r="A97" s="5" t="s">
        <v>280</v>
      </c>
      <c r="B97" s="6"/>
      <c r="C97" s="41">
        <f>C12*Objednávka_ACDC!C$14+C29*Objednávka_ACDC!C$15-C46*Objednávka_ACDC!C$14-C63*Objednávka_ACDC!C$13</f>
        <v>0</v>
      </c>
      <c r="D97" s="42">
        <f>D12*Objednávka_ACDC!D$14+D29*Objednávka_ACDC!D$15-D46*Objednávka_ACDC!D$14-D63*Objednávka_ACDC!D$13</f>
        <v>0</v>
      </c>
      <c r="E97" s="42">
        <f>E12*Objednávka_ACDC!E$14+E29*Objednávka_ACDC!E$15-E46*Objednávka_ACDC!E$14-E63*Objednávka_ACDC!E$13</f>
        <v>0</v>
      </c>
      <c r="F97" s="42">
        <f>F12*Objednávka_ACDC!F$14+F29*Objednávka_ACDC!F$15-F46*Objednávka_ACDC!F$14-F63*Objednávka_ACDC!F$13</f>
        <v>0</v>
      </c>
      <c r="G97" s="42">
        <f>G12*Objednávka_ACDC!G$14+G29*Objednávka_ACDC!G$15-G46*Objednávka_ACDC!G$14-G63*Objednávka_ACDC!G$13</f>
        <v>0</v>
      </c>
      <c r="H97" s="42">
        <f>H12*Objednávka_ACDC!H$14+H29*Objednávka_ACDC!H$15-H46*Objednávka_ACDC!H$14-H63*Objednávka_ACDC!H$13</f>
        <v>0</v>
      </c>
      <c r="I97" s="42">
        <f>I12*Objednávka_ACDC!I$14+I29*Objednávka_ACDC!I$15-I46*Objednávka_ACDC!I$14-I63*Objednávka_ACDC!I$13</f>
        <v>0</v>
      </c>
      <c r="J97" s="42">
        <f>J12*Objednávka_ACDC!J$14+J29*Objednávka_ACDC!J$15-J46*Objednávka_ACDC!J$14-J63*Objednávka_ACDC!J$13</f>
        <v>0</v>
      </c>
      <c r="K97" s="42">
        <f>K12*Objednávka_ACDC!K$14+K29*Objednávka_ACDC!K$15-K46*Objednávka_ACDC!K$14-K63*Objednávka_ACDC!K$13</f>
        <v>0</v>
      </c>
      <c r="L97" s="42">
        <f>L12*Objednávka_ACDC!L$14+L29*Objednávka_ACDC!L$15-L46*Objednávka_ACDC!L$14-L63*Objednávka_ACDC!L$13</f>
        <v>0</v>
      </c>
      <c r="M97" s="42">
        <f>M12*Objednávka_ACDC!M$14+M29*Objednávka_ACDC!M$15-M46*Objednávka_ACDC!M$14-M63*Objednávka_ACDC!M$13</f>
        <v>0</v>
      </c>
      <c r="N97" s="42">
        <f>N12*Objednávka_ACDC!N$14+N29*Objednávka_ACDC!N$15-N46*Objednávka_ACDC!N$14-N63*Objednávka_ACDC!N$13</f>
        <v>0</v>
      </c>
      <c r="O97" s="42">
        <f>O12*Objednávka_ACDC!O$14+O29*Objednávka_ACDC!O$15-O46*Objednávka_ACDC!O$14-O63*Objednávka_ACDC!O$13</f>
        <v>0</v>
      </c>
      <c r="P97" s="42">
        <f>P12*Objednávka_ACDC!P$14+P29*Objednávka_ACDC!P$15-P46*Objednávka_ACDC!P$14-P63*Objednávka_ACDC!P$13</f>
        <v>0</v>
      </c>
      <c r="Q97" s="42">
        <f>Q12*Objednávka_ACDC!Q$14+Q29*Objednávka_ACDC!Q$15-Q46*Objednávka_ACDC!Q$14-Q63*Objednávka_ACDC!Q$13</f>
        <v>0</v>
      </c>
    </row>
    <row r="98" spans="1:17" x14ac:dyDescent="0.25">
      <c r="A98" s="5" t="s">
        <v>281</v>
      </c>
      <c r="B98" s="6"/>
      <c r="C98" s="41">
        <f>C13*Objednávka_ACDC!C$14+C30*Objednávka_ACDC!C$15-C47*Objednávka_ACDC!C$14-C64*Objednávka_ACDC!C$13</f>
        <v>0</v>
      </c>
      <c r="D98" s="42">
        <f>D13*Objednávka_ACDC!D$14+D30*Objednávka_ACDC!D$15-D47*Objednávka_ACDC!D$14-D64*Objednávka_ACDC!D$13</f>
        <v>0</v>
      </c>
      <c r="E98" s="42">
        <f>E13*Objednávka_ACDC!E$14+E30*Objednávka_ACDC!E$15-E47*Objednávka_ACDC!E$14-E64*Objednávka_ACDC!E$13</f>
        <v>0</v>
      </c>
      <c r="F98" s="42">
        <f>F13*Objednávka_ACDC!F$14+F30*Objednávka_ACDC!F$15-F47*Objednávka_ACDC!F$14-F64*Objednávka_ACDC!F$13</f>
        <v>0</v>
      </c>
      <c r="G98" s="42">
        <f>G13*Objednávka_ACDC!G$14+G30*Objednávka_ACDC!G$15-G47*Objednávka_ACDC!G$14-G64*Objednávka_ACDC!G$13</f>
        <v>0</v>
      </c>
      <c r="H98" s="42">
        <f>H13*Objednávka_ACDC!H$14+H30*Objednávka_ACDC!H$15-H47*Objednávka_ACDC!H$14-H64*Objednávka_ACDC!H$13</f>
        <v>0</v>
      </c>
      <c r="I98" s="42">
        <f>I13*Objednávka_ACDC!I$14+I30*Objednávka_ACDC!I$15-I47*Objednávka_ACDC!I$14-I64*Objednávka_ACDC!I$13</f>
        <v>0</v>
      </c>
      <c r="J98" s="42">
        <f>J13*Objednávka_ACDC!J$14+J30*Objednávka_ACDC!J$15-J47*Objednávka_ACDC!J$14-J64*Objednávka_ACDC!J$13</f>
        <v>0</v>
      </c>
      <c r="K98" s="42">
        <f>K13*Objednávka_ACDC!K$14+K30*Objednávka_ACDC!K$15-K47*Objednávka_ACDC!K$14-K64*Objednávka_ACDC!K$13</f>
        <v>0</v>
      </c>
      <c r="L98" s="42">
        <f>L13*Objednávka_ACDC!L$14+L30*Objednávka_ACDC!L$15-L47*Objednávka_ACDC!L$14-L64*Objednávka_ACDC!L$13</f>
        <v>0</v>
      </c>
      <c r="M98" s="42">
        <f>M13*Objednávka_ACDC!M$14+M30*Objednávka_ACDC!M$15-M47*Objednávka_ACDC!M$14-M64*Objednávka_ACDC!M$13</f>
        <v>0</v>
      </c>
      <c r="N98" s="42">
        <f>N13*Objednávka_ACDC!N$14+N30*Objednávka_ACDC!N$15-N47*Objednávka_ACDC!N$14-N64*Objednávka_ACDC!N$13</f>
        <v>0</v>
      </c>
      <c r="O98" s="42">
        <f>O13*Objednávka_ACDC!O$14+O30*Objednávka_ACDC!O$15-O47*Objednávka_ACDC!O$14-O64*Objednávka_ACDC!O$13</f>
        <v>0</v>
      </c>
      <c r="P98" s="42">
        <f>P13*Objednávka_ACDC!P$14+P30*Objednávka_ACDC!P$15-P47*Objednávka_ACDC!P$14-P64*Objednávka_ACDC!P$13</f>
        <v>0</v>
      </c>
      <c r="Q98" s="42">
        <f>Q13*Objednávka_ACDC!Q$14+Q30*Objednávka_ACDC!Q$15-Q47*Objednávka_ACDC!Q$14-Q64*Objednávka_ACDC!Q$13</f>
        <v>0</v>
      </c>
    </row>
    <row r="99" spans="1:17" x14ac:dyDescent="0.25">
      <c r="A99" s="5" t="s">
        <v>282</v>
      </c>
      <c r="B99" s="6"/>
      <c r="C99" s="41">
        <f>C14*Objednávka_ACDC!C$14+C31*Objednávka_ACDC!C$15-C48*Objednávka_ACDC!C$14-C65*Objednávka_ACDC!C$13</f>
        <v>0</v>
      </c>
      <c r="D99" s="42">
        <f>D14*Objednávka_ACDC!D$14+D31*Objednávka_ACDC!D$15-D48*Objednávka_ACDC!D$14-D65*Objednávka_ACDC!D$13</f>
        <v>0</v>
      </c>
      <c r="E99" s="42">
        <f>E14*Objednávka_ACDC!E$14+E31*Objednávka_ACDC!E$15-E48*Objednávka_ACDC!E$14-E65*Objednávka_ACDC!E$13</f>
        <v>0</v>
      </c>
      <c r="F99" s="42">
        <f>F14*Objednávka_ACDC!F$14+F31*Objednávka_ACDC!F$15-F48*Objednávka_ACDC!F$14-F65*Objednávka_ACDC!F$13</f>
        <v>0</v>
      </c>
      <c r="G99" s="42">
        <f>G14*Objednávka_ACDC!G$14+G31*Objednávka_ACDC!G$15-G48*Objednávka_ACDC!G$14-G65*Objednávka_ACDC!G$13</f>
        <v>0</v>
      </c>
      <c r="H99" s="42">
        <f>H14*Objednávka_ACDC!H$14+H31*Objednávka_ACDC!H$15-H48*Objednávka_ACDC!H$14-H65*Objednávka_ACDC!H$13</f>
        <v>0</v>
      </c>
      <c r="I99" s="42">
        <f>I14*Objednávka_ACDC!I$14+I31*Objednávka_ACDC!I$15-I48*Objednávka_ACDC!I$14-I65*Objednávka_ACDC!I$13</f>
        <v>0</v>
      </c>
      <c r="J99" s="42">
        <f>J14*Objednávka_ACDC!J$14+J31*Objednávka_ACDC!J$15-J48*Objednávka_ACDC!J$14-J65*Objednávka_ACDC!J$13</f>
        <v>0</v>
      </c>
      <c r="K99" s="42">
        <f>K14*Objednávka_ACDC!K$14+K31*Objednávka_ACDC!K$15-K48*Objednávka_ACDC!K$14-K65*Objednávka_ACDC!K$13</f>
        <v>0</v>
      </c>
      <c r="L99" s="42">
        <f>L14*Objednávka_ACDC!L$14+L31*Objednávka_ACDC!L$15-L48*Objednávka_ACDC!L$14-L65*Objednávka_ACDC!L$13</f>
        <v>0</v>
      </c>
      <c r="M99" s="42">
        <f>M14*Objednávka_ACDC!M$14+M31*Objednávka_ACDC!M$15-M48*Objednávka_ACDC!M$14-M65*Objednávka_ACDC!M$13</f>
        <v>0</v>
      </c>
      <c r="N99" s="42">
        <f>N14*Objednávka_ACDC!N$14+N31*Objednávka_ACDC!N$15-N48*Objednávka_ACDC!N$14-N65*Objednávka_ACDC!N$13</f>
        <v>0</v>
      </c>
      <c r="O99" s="42">
        <f>O14*Objednávka_ACDC!O$14+O31*Objednávka_ACDC!O$15-O48*Objednávka_ACDC!O$14-O65*Objednávka_ACDC!O$13</f>
        <v>0</v>
      </c>
      <c r="P99" s="42">
        <f>P14*Objednávka_ACDC!P$14+P31*Objednávka_ACDC!P$15-P48*Objednávka_ACDC!P$14-P65*Objednávka_ACDC!P$13</f>
        <v>0</v>
      </c>
      <c r="Q99" s="42">
        <f>Q14*Objednávka_ACDC!Q$14+Q31*Objednávka_ACDC!Q$15-Q48*Objednávka_ACDC!Q$14-Q65*Objednávka_ACDC!Q$13</f>
        <v>0</v>
      </c>
    </row>
    <row r="100" spans="1:17" ht="15.75" thickBot="1" x14ac:dyDescent="0.3">
      <c r="A100" s="24" t="s">
        <v>400</v>
      </c>
      <c r="B100" s="56"/>
      <c r="C100" s="43">
        <f>C15*Objednávka_ACDC!C$14+C32*Objednávka_ACDC!C$15-C49*Objednávka_ACDC!C$14-C66*Objednávka_ACDC!C$13</f>
        <v>0</v>
      </c>
      <c r="D100" s="44">
        <f>D15*Objednávka_ACDC!D$14+D32*Objednávka_ACDC!D$15-D49*Objednávka_ACDC!D$14-D66*Objednávka_ACDC!D$13</f>
        <v>0</v>
      </c>
      <c r="E100" s="44">
        <f>E15*Objednávka_ACDC!E$14+E32*Objednávka_ACDC!E$15-E49*Objednávka_ACDC!E$14-E66*Objednávka_ACDC!E$13</f>
        <v>0</v>
      </c>
      <c r="F100" s="44">
        <f>F15*Objednávka_ACDC!F$14+F32*Objednávka_ACDC!F$15-F49*Objednávka_ACDC!F$14-F66*Objednávka_ACDC!F$13</f>
        <v>0</v>
      </c>
      <c r="G100" s="44">
        <f>G15*Objednávka_ACDC!G$14+G32*Objednávka_ACDC!G$15-G49*Objednávka_ACDC!G$14-G66*Objednávka_ACDC!G$13</f>
        <v>0</v>
      </c>
      <c r="H100" s="44">
        <f>H15*Objednávka_ACDC!H$14+H32*Objednávka_ACDC!H$15-H49*Objednávka_ACDC!H$14-H66*Objednávka_ACDC!H$13</f>
        <v>0</v>
      </c>
      <c r="I100" s="44">
        <f>I15*Objednávka_ACDC!I$14+I32*Objednávka_ACDC!I$15-I49*Objednávka_ACDC!I$14-I66*Objednávka_ACDC!I$13</f>
        <v>0</v>
      </c>
      <c r="J100" s="44">
        <f>J15*Objednávka_ACDC!J$14+J32*Objednávka_ACDC!J$15-J49*Objednávka_ACDC!J$14-J66*Objednávka_ACDC!J$13</f>
        <v>0</v>
      </c>
      <c r="K100" s="44">
        <f>K15*Objednávka_ACDC!K$14+K32*Objednávka_ACDC!K$15-K49*Objednávka_ACDC!K$14-K66*Objednávka_ACDC!K$13</f>
        <v>0</v>
      </c>
      <c r="L100" s="44">
        <f>L15*Objednávka_ACDC!L$14+L32*Objednávka_ACDC!L$15-L49*Objednávka_ACDC!L$14-L66*Objednávka_ACDC!L$13</f>
        <v>0</v>
      </c>
      <c r="M100" s="44">
        <f>M15*Objednávka_ACDC!M$14+M32*Objednávka_ACDC!M$15-M49*Objednávka_ACDC!M$14-M66*Objednávka_ACDC!M$13</f>
        <v>0</v>
      </c>
      <c r="N100" s="44">
        <f>N15*Objednávka_ACDC!N$14+N32*Objednávka_ACDC!N$15-N49*Objednávka_ACDC!N$14-N66*Objednávka_ACDC!N$13</f>
        <v>0</v>
      </c>
      <c r="O100" s="44">
        <f>O15*Objednávka_ACDC!O$14+O32*Objednávka_ACDC!O$15-O49*Objednávka_ACDC!O$14-O66*Objednávka_ACDC!O$13</f>
        <v>0</v>
      </c>
      <c r="P100" s="44">
        <f>P15*Objednávka_ACDC!P$14+P32*Objednávka_ACDC!P$15-P49*Objednávka_ACDC!P$14-P66*Objednávka_ACDC!P$13</f>
        <v>0</v>
      </c>
      <c r="Q100" s="44">
        <f>Q15*Objednávka_ACDC!Q$14+Q32*Objednávka_ACDC!Q$15-Q49*Objednávka_ACDC!Q$14-Q66*Objednávka_ACDC!Q$13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8">
        <f t="shared" si="10"/>
        <v>0</v>
      </c>
    </row>
  </sheetData>
  <sheetProtection algorithmName="SHA-512" hashValue="W1NSepND7n1WCt3X3IONbOI00+htEmhtH/MvWOrfJDbknbuBAmwckUv1BhlbiSs7VVFzQgTbJ/8NW9s9Czbxsg==" saltValue="P5cMMLrsWaZNy7li49NjZ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activeCell="G154" sqref="G154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369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09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6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178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305"/>
    </row>
    <row r="4" spans="1:17" x14ac:dyDescent="0.25">
      <c r="A4" s="20" t="s">
        <v>137</v>
      </c>
      <c r="B4" s="121"/>
      <c r="C4" s="180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306"/>
    </row>
    <row r="5" spans="1:17" x14ac:dyDescent="0.25">
      <c r="A5" s="5" t="s">
        <v>138</v>
      </c>
      <c r="B5" s="117"/>
      <c r="C5" s="173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307"/>
    </row>
    <row r="6" spans="1:17" x14ac:dyDescent="0.25">
      <c r="A6" s="5" t="s">
        <v>139</v>
      </c>
      <c r="B6" s="117"/>
      <c r="C6" s="173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307"/>
    </row>
    <row r="7" spans="1:17" x14ac:dyDescent="0.25">
      <c r="A7" s="5" t="s">
        <v>140</v>
      </c>
      <c r="B7" s="117"/>
      <c r="C7" s="173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307"/>
    </row>
    <row r="8" spans="1:17" x14ac:dyDescent="0.25">
      <c r="A8" s="5" t="s">
        <v>141</v>
      </c>
      <c r="B8" s="117"/>
      <c r="C8" s="173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307"/>
    </row>
    <row r="9" spans="1:17" x14ac:dyDescent="0.25">
      <c r="A9" s="5" t="s">
        <v>142</v>
      </c>
      <c r="B9" s="117"/>
      <c r="C9" s="173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307"/>
    </row>
    <row r="10" spans="1:17" x14ac:dyDescent="0.25">
      <c r="A10" s="5" t="s">
        <v>143</v>
      </c>
      <c r="B10" s="117"/>
      <c r="C10" s="173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307"/>
    </row>
    <row r="11" spans="1:17" x14ac:dyDescent="0.25">
      <c r="A11" s="5" t="s">
        <v>144</v>
      </c>
      <c r="B11" s="117"/>
      <c r="C11" s="173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307"/>
    </row>
    <row r="12" spans="1:17" x14ac:dyDescent="0.25">
      <c r="A12" s="5" t="s">
        <v>145</v>
      </c>
      <c r="B12" s="117"/>
      <c r="C12" s="173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307"/>
    </row>
    <row r="13" spans="1:17" x14ac:dyDescent="0.25">
      <c r="A13" s="5" t="s">
        <v>146</v>
      </c>
      <c r="B13" s="117"/>
      <c r="C13" s="173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307"/>
    </row>
    <row r="14" spans="1:17" x14ac:dyDescent="0.25">
      <c r="A14" s="5" t="s">
        <v>147</v>
      </c>
      <c r="B14" s="117"/>
      <c r="C14" s="173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307"/>
    </row>
    <row r="15" spans="1:17" ht="15.75" thickBot="1" x14ac:dyDescent="0.3">
      <c r="A15" s="24" t="s">
        <v>148</v>
      </c>
      <c r="B15" s="119"/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308"/>
    </row>
    <row r="16" spans="1:17" ht="15.75" thickBot="1" x14ac:dyDescent="0.3">
      <c r="A16" s="36" t="s">
        <v>402</v>
      </c>
      <c r="B16" s="63" t="s">
        <v>224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414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AC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309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6" t="str">
        <f t="shared" si="1"/>
        <v>2045/46</v>
      </c>
    </row>
    <row r="20" spans="1:17" ht="15.75" thickTop="1" x14ac:dyDescent="0.25">
      <c r="A20" s="3" t="s">
        <v>136</v>
      </c>
      <c r="B20" s="120"/>
      <c r="C20" s="178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305"/>
    </row>
    <row r="21" spans="1:17" x14ac:dyDescent="0.25">
      <c r="A21" s="20" t="s">
        <v>137</v>
      </c>
      <c r="B21" s="121"/>
      <c r="C21" s="180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306"/>
    </row>
    <row r="22" spans="1:17" x14ac:dyDescent="0.25">
      <c r="A22" s="5" t="s">
        <v>138</v>
      </c>
      <c r="B22" s="117"/>
      <c r="C22" s="173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307"/>
    </row>
    <row r="23" spans="1:17" x14ac:dyDescent="0.25">
      <c r="A23" s="5" t="s">
        <v>139</v>
      </c>
      <c r="B23" s="117"/>
      <c r="C23" s="173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307"/>
    </row>
    <row r="24" spans="1:17" x14ac:dyDescent="0.25">
      <c r="A24" s="5" t="s">
        <v>140</v>
      </c>
      <c r="B24" s="117"/>
      <c r="C24" s="173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307"/>
    </row>
    <row r="25" spans="1:17" x14ac:dyDescent="0.25">
      <c r="A25" s="5" t="s">
        <v>141</v>
      </c>
      <c r="B25" s="117"/>
      <c r="C25" s="173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307"/>
    </row>
    <row r="26" spans="1:17" x14ac:dyDescent="0.25">
      <c r="A26" s="5" t="s">
        <v>142</v>
      </c>
      <c r="B26" s="117"/>
      <c r="C26" s="173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307"/>
    </row>
    <row r="27" spans="1:17" x14ac:dyDescent="0.25">
      <c r="A27" s="5" t="s">
        <v>143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307"/>
    </row>
    <row r="28" spans="1:17" x14ac:dyDescent="0.25">
      <c r="A28" s="5" t="s">
        <v>144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307"/>
    </row>
    <row r="29" spans="1:17" x14ac:dyDescent="0.25">
      <c r="A29" s="5" t="s">
        <v>145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307"/>
    </row>
    <row r="30" spans="1:17" x14ac:dyDescent="0.25">
      <c r="A30" s="5" t="s">
        <v>146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307"/>
    </row>
    <row r="31" spans="1:17" x14ac:dyDescent="0.25">
      <c r="A31" s="5" t="s">
        <v>147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307"/>
    </row>
    <row r="32" spans="1:17" ht="15.75" thickBot="1" x14ac:dyDescent="0.3">
      <c r="A32" s="24" t="s">
        <v>148</v>
      </c>
      <c r="B32" s="119"/>
      <c r="C32" s="183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308"/>
    </row>
    <row r="33" spans="1:17" ht="16.5" thickBot="1" x14ac:dyDescent="0.3">
      <c r="A33" s="36" t="s">
        <v>212</v>
      </c>
      <c r="B33" s="63" t="s">
        <v>225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414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AC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309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6" t="str">
        <f t="shared" si="3"/>
        <v>2045/46</v>
      </c>
    </row>
    <row r="37" spans="1:17" ht="15.75" thickTop="1" x14ac:dyDescent="0.25">
      <c r="A37" s="3" t="s">
        <v>136</v>
      </c>
      <c r="B37" s="120"/>
      <c r="C37" s="178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305"/>
    </row>
    <row r="38" spans="1:17" x14ac:dyDescent="0.25">
      <c r="A38" s="20" t="s">
        <v>137</v>
      </c>
      <c r="B38" s="121"/>
      <c r="C38" s="180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306"/>
    </row>
    <row r="39" spans="1:17" x14ac:dyDescent="0.25">
      <c r="A39" s="5" t="s">
        <v>138</v>
      </c>
      <c r="B39" s="117"/>
      <c r="C39" s="173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307"/>
    </row>
    <row r="40" spans="1:17" x14ac:dyDescent="0.25">
      <c r="A40" s="5" t="s">
        <v>139</v>
      </c>
      <c r="B40" s="117"/>
      <c r="C40" s="173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307"/>
    </row>
    <row r="41" spans="1:17" x14ac:dyDescent="0.25">
      <c r="A41" s="5" t="s">
        <v>140</v>
      </c>
      <c r="B41" s="117"/>
      <c r="C41" s="173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307"/>
    </row>
    <row r="42" spans="1:17" x14ac:dyDescent="0.25">
      <c r="A42" s="5" t="s">
        <v>141</v>
      </c>
      <c r="B42" s="117"/>
      <c r="C42" s="173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307"/>
    </row>
    <row r="43" spans="1:17" x14ac:dyDescent="0.25">
      <c r="A43" s="5" t="s">
        <v>142</v>
      </c>
      <c r="B43" s="117"/>
      <c r="C43" s="173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307"/>
    </row>
    <row r="44" spans="1:17" x14ac:dyDescent="0.25">
      <c r="A44" s="5" t="s">
        <v>143</v>
      </c>
      <c r="B44" s="117"/>
      <c r="C44" s="173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307"/>
    </row>
    <row r="45" spans="1:17" x14ac:dyDescent="0.25">
      <c r="A45" s="5" t="s">
        <v>144</v>
      </c>
      <c r="B45" s="117"/>
      <c r="C45" s="173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307"/>
    </row>
    <row r="46" spans="1:17" x14ac:dyDescent="0.25">
      <c r="A46" s="5" t="s">
        <v>145</v>
      </c>
      <c r="B46" s="117"/>
      <c r="C46" s="173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307"/>
    </row>
    <row r="47" spans="1:17" x14ac:dyDescent="0.25">
      <c r="A47" s="5" t="s">
        <v>146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307"/>
    </row>
    <row r="48" spans="1:17" x14ac:dyDescent="0.25">
      <c r="A48" s="5" t="s">
        <v>147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307"/>
    </row>
    <row r="49" spans="1:17" ht="15.75" thickBot="1" x14ac:dyDescent="0.3">
      <c r="A49" s="24" t="s">
        <v>148</v>
      </c>
      <c r="B49" s="119"/>
      <c r="C49" s="183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308"/>
    </row>
    <row r="50" spans="1:17" ht="15.75" thickBot="1" x14ac:dyDescent="0.3">
      <c r="A50" s="36" t="s">
        <v>215</v>
      </c>
      <c r="B50" s="63" t="s">
        <v>226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414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AC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309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6" t="str">
        <f t="shared" si="5"/>
        <v>2045/46</v>
      </c>
    </row>
    <row r="54" spans="1:17" ht="15.75" thickTop="1" x14ac:dyDescent="0.25">
      <c r="A54" s="3" t="s">
        <v>136</v>
      </c>
      <c r="B54" s="120"/>
      <c r="C54" s="178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305"/>
    </row>
    <row r="55" spans="1:17" x14ac:dyDescent="0.25">
      <c r="A55" s="20" t="s">
        <v>137</v>
      </c>
      <c r="B55" s="121"/>
      <c r="C55" s="180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306"/>
    </row>
    <row r="56" spans="1:17" x14ac:dyDescent="0.25">
      <c r="A56" s="5" t="s">
        <v>138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307"/>
    </row>
    <row r="57" spans="1:17" x14ac:dyDescent="0.25">
      <c r="A57" s="5" t="s">
        <v>139</v>
      </c>
      <c r="B57" s="117"/>
      <c r="C57" s="173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307"/>
    </row>
    <row r="58" spans="1:17" x14ac:dyDescent="0.25">
      <c r="A58" s="5" t="s">
        <v>140</v>
      </c>
      <c r="B58" s="117"/>
      <c r="C58" s="173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307"/>
    </row>
    <row r="59" spans="1:17" x14ac:dyDescent="0.25">
      <c r="A59" s="5" t="s">
        <v>141</v>
      </c>
      <c r="B59" s="117"/>
      <c r="C59" s="173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307"/>
    </row>
    <row r="60" spans="1:17" x14ac:dyDescent="0.25">
      <c r="A60" s="5" t="s">
        <v>142</v>
      </c>
      <c r="B60" s="117"/>
      <c r="C60" s="173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307"/>
    </row>
    <row r="61" spans="1:17" x14ac:dyDescent="0.25">
      <c r="A61" s="5" t="s">
        <v>143</v>
      </c>
      <c r="B61" s="117"/>
      <c r="C61" s="173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307"/>
    </row>
    <row r="62" spans="1:17" x14ac:dyDescent="0.25">
      <c r="A62" s="5" t="s">
        <v>144</v>
      </c>
      <c r="B62" s="117"/>
      <c r="C62" s="173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307"/>
    </row>
    <row r="63" spans="1:17" x14ac:dyDescent="0.25">
      <c r="A63" s="5" t="s">
        <v>145</v>
      </c>
      <c r="B63" s="117"/>
      <c r="C63" s="173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307"/>
    </row>
    <row r="64" spans="1:17" x14ac:dyDescent="0.25">
      <c r="A64" s="5" t="s">
        <v>146</v>
      </c>
      <c r="B64" s="117"/>
      <c r="C64" s="173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307"/>
    </row>
    <row r="65" spans="1:17" x14ac:dyDescent="0.25">
      <c r="A65" s="5" t="s">
        <v>147</v>
      </c>
      <c r="B65" s="117"/>
      <c r="C65" s="173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307"/>
    </row>
    <row r="66" spans="1:17" ht="15.75" thickBot="1" x14ac:dyDescent="0.3">
      <c r="A66" s="24" t="s">
        <v>148</v>
      </c>
      <c r="B66" s="119"/>
      <c r="C66" s="183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308"/>
    </row>
    <row r="67" spans="1:17" ht="15.75" thickBot="1" x14ac:dyDescent="0.3">
      <c r="A67" s="36" t="s">
        <v>218</v>
      </c>
      <c r="B67" s="63" t="s">
        <v>227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414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AC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309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6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Objednávka_AC!C25+Objednávka_AC!C45+C3-C37-C54</f>
        <v>0</v>
      </c>
      <c r="D71" s="40">
        <f>Objednávka_AC!D25+Objednávka_AC!D45+D3-D37-D54</f>
        <v>0</v>
      </c>
      <c r="E71" s="40">
        <f>Objednávka_AC!E25+Objednávka_AC!E45+E3-E37-E54</f>
        <v>0</v>
      </c>
      <c r="F71" s="40">
        <f>Objednávka_AC!F25+Objednávka_AC!F45+F3-F37-F54</f>
        <v>0</v>
      </c>
      <c r="G71" s="40">
        <f>Objednávka_AC!G25+Objednávka_AC!G45+G3-G37-G54</f>
        <v>0</v>
      </c>
      <c r="H71" s="40">
        <f>Objednávka_AC!H25+Objednávka_AC!H45+H3-H37-H54</f>
        <v>0</v>
      </c>
      <c r="I71" s="40">
        <f>Objednávka_AC!I25+Objednávka_AC!I45+I3-I37-I54</f>
        <v>0</v>
      </c>
      <c r="J71" s="40">
        <f>Objednávka_AC!J25+Objednávka_AC!J45+J3-J37-J54</f>
        <v>0</v>
      </c>
      <c r="K71" s="40">
        <f>Objednávka_AC!K25+Objednávka_AC!K45+K3-K37-K54</f>
        <v>0</v>
      </c>
      <c r="L71" s="40">
        <f>Objednávka_AC!L25+Objednávka_AC!L45+L3-L37-L54</f>
        <v>0</v>
      </c>
      <c r="M71" s="40">
        <f>Objednávka_AC!M25+Objednávka_AC!M45+M3-M37-M54</f>
        <v>0</v>
      </c>
      <c r="N71" s="40">
        <f>Objednávka_AC!N25+Objednávka_AC!N45+N3-N37-N54</f>
        <v>0</v>
      </c>
      <c r="O71" s="40">
        <f>Objednávka_AC!O25+Objednávka_AC!O45+O3-O37-O54</f>
        <v>0</v>
      </c>
      <c r="P71" s="40">
        <f>Objednávka_AC!P25+Objednávka_AC!P45+P3-P37-P54</f>
        <v>0</v>
      </c>
      <c r="Q71" s="404">
        <f>Objednávka_AC!Q25+Objednávka_AC!Q45+Q3-Q37-Q54</f>
        <v>0</v>
      </c>
    </row>
    <row r="72" spans="1:17" x14ac:dyDescent="0.25">
      <c r="A72" s="20" t="s">
        <v>137</v>
      </c>
      <c r="B72" s="121"/>
      <c r="C72" s="41">
        <f>Objednávka_AC!C26+Objednávka_AC!C46+C4-C38-C55</f>
        <v>0</v>
      </c>
      <c r="D72" s="42">
        <f>Objednávka_AC!D26+Objednávka_AC!D46+D4-D38-D55</f>
        <v>0</v>
      </c>
      <c r="E72" s="42">
        <f>Objednávka_AC!E26+Objednávka_AC!E46+E4-E38-E55</f>
        <v>0</v>
      </c>
      <c r="F72" s="42">
        <f>Objednávka_AC!F26+Objednávka_AC!F46+F4-F38-F55</f>
        <v>0</v>
      </c>
      <c r="G72" s="42">
        <f>Objednávka_AC!G26+Objednávka_AC!G46+G4-G38-G55</f>
        <v>0</v>
      </c>
      <c r="H72" s="42">
        <f>Objednávka_AC!H26+Objednávka_AC!H46+H4-H38-H55</f>
        <v>0</v>
      </c>
      <c r="I72" s="42">
        <f>Objednávka_AC!I26+Objednávka_AC!I46+I4-I38-I55</f>
        <v>0</v>
      </c>
      <c r="J72" s="42">
        <f>Objednávka_AC!J26+Objednávka_AC!J46+J4-J38-J55</f>
        <v>0</v>
      </c>
      <c r="K72" s="42">
        <f>Objednávka_AC!K26+Objednávka_AC!K46+K4-K38-K55</f>
        <v>0</v>
      </c>
      <c r="L72" s="42">
        <f>Objednávka_AC!L26+Objednávka_AC!L46+L4-L38-L55</f>
        <v>0</v>
      </c>
      <c r="M72" s="42">
        <f>Objednávka_AC!M26+Objednávka_AC!M46+M4-M38-M55</f>
        <v>0</v>
      </c>
      <c r="N72" s="42">
        <f>Objednávka_AC!N26+Objednávka_AC!N46+N4-N38-N55</f>
        <v>0</v>
      </c>
      <c r="O72" s="42">
        <f>Objednávka_AC!O26+Objednávka_AC!O46+O4-O38-O55</f>
        <v>0</v>
      </c>
      <c r="P72" s="42">
        <f>Objednávka_AC!P26+Objednávka_AC!P46+P4-P38-P55</f>
        <v>0</v>
      </c>
      <c r="Q72" s="405">
        <f>Objednávka_AC!Q26+Objednávka_AC!Q46+Q4-Q38-Q55</f>
        <v>0</v>
      </c>
    </row>
    <row r="73" spans="1:17" x14ac:dyDescent="0.25">
      <c r="A73" s="5" t="s">
        <v>138</v>
      </c>
      <c r="B73" s="117"/>
      <c r="C73" s="41">
        <f>Objednávka_AC!C27+Objednávka_AC!C47+C5-C39-C56</f>
        <v>0</v>
      </c>
      <c r="D73" s="42">
        <f>Objednávka_AC!D27+Objednávka_AC!D47+D5-D39-D56</f>
        <v>0</v>
      </c>
      <c r="E73" s="42">
        <f>Objednávka_AC!E27+Objednávka_AC!E47+E5-E39-E56</f>
        <v>0</v>
      </c>
      <c r="F73" s="42">
        <f>Objednávka_AC!F27+Objednávka_AC!F47+F5-F39-F56</f>
        <v>0</v>
      </c>
      <c r="G73" s="42">
        <f>Objednávka_AC!G27+Objednávka_AC!G47+G5-G39-G56</f>
        <v>0</v>
      </c>
      <c r="H73" s="42">
        <f>Objednávka_AC!H27+Objednávka_AC!H47+H5-H39-H56</f>
        <v>0</v>
      </c>
      <c r="I73" s="42">
        <f>Objednávka_AC!I27+Objednávka_AC!I47+I5-I39-I56</f>
        <v>0</v>
      </c>
      <c r="J73" s="42">
        <f>Objednávka_AC!J27+Objednávka_AC!J47+J5-J39-J56</f>
        <v>0</v>
      </c>
      <c r="K73" s="42">
        <f>Objednávka_AC!K27+Objednávka_AC!K47+K5-K39-K56</f>
        <v>0</v>
      </c>
      <c r="L73" s="42">
        <f>Objednávka_AC!L27+Objednávka_AC!L47+L5-L39-L56</f>
        <v>0</v>
      </c>
      <c r="M73" s="42">
        <f>Objednávka_AC!M27+Objednávka_AC!M47+M5-M39-M56</f>
        <v>0</v>
      </c>
      <c r="N73" s="42">
        <f>Objednávka_AC!N27+Objednávka_AC!N47+N5-N39-N56</f>
        <v>0</v>
      </c>
      <c r="O73" s="42">
        <f>Objednávka_AC!O27+Objednávka_AC!O47+O5-O39-O56</f>
        <v>0</v>
      </c>
      <c r="P73" s="42">
        <f>Objednávka_AC!P27+Objednávka_AC!P47+P5-P39-P56</f>
        <v>0</v>
      </c>
      <c r="Q73" s="405">
        <f>Objednávka_AC!Q27+Objednávka_AC!Q47+Q5-Q39-Q56</f>
        <v>0</v>
      </c>
    </row>
    <row r="74" spans="1:17" x14ac:dyDescent="0.25">
      <c r="A74" s="5" t="s">
        <v>139</v>
      </c>
      <c r="B74" s="117"/>
      <c r="C74" s="41">
        <f>Objednávka_AC!C28+Objednávka_AC!C48+C6-C40-C57</f>
        <v>0</v>
      </c>
      <c r="D74" s="42">
        <f>Objednávka_AC!D28+Objednávka_AC!D48+D6-D40-D57</f>
        <v>0</v>
      </c>
      <c r="E74" s="42">
        <f>Objednávka_AC!E28+Objednávka_AC!E48+E6-E40-E57</f>
        <v>0</v>
      </c>
      <c r="F74" s="42">
        <f>Objednávka_AC!F28+Objednávka_AC!F48+F6-F40-F57</f>
        <v>0</v>
      </c>
      <c r="G74" s="42">
        <f>Objednávka_AC!G28+Objednávka_AC!G48+G6-G40-G57</f>
        <v>0</v>
      </c>
      <c r="H74" s="42">
        <f>Objednávka_AC!H28+Objednávka_AC!H48+H6-H40-H57</f>
        <v>0</v>
      </c>
      <c r="I74" s="42">
        <f>Objednávka_AC!I28+Objednávka_AC!I48+I6-I40-I57</f>
        <v>0</v>
      </c>
      <c r="J74" s="42">
        <f>Objednávka_AC!J28+Objednávka_AC!J48+J6-J40-J57</f>
        <v>0</v>
      </c>
      <c r="K74" s="42">
        <f>Objednávka_AC!K28+Objednávka_AC!K48+K6-K40-K57</f>
        <v>0</v>
      </c>
      <c r="L74" s="42">
        <f>Objednávka_AC!L28+Objednávka_AC!L48+L6-L40-L57</f>
        <v>0</v>
      </c>
      <c r="M74" s="42">
        <f>Objednávka_AC!M28+Objednávka_AC!M48+M6-M40-M57</f>
        <v>0</v>
      </c>
      <c r="N74" s="42">
        <f>Objednávka_AC!N28+Objednávka_AC!N48+N6-N40-N57</f>
        <v>0</v>
      </c>
      <c r="O74" s="42">
        <f>Objednávka_AC!O28+Objednávka_AC!O48+O6-O40-O57</f>
        <v>0</v>
      </c>
      <c r="P74" s="42">
        <f>Objednávka_AC!P28+Objednávka_AC!P48+P6-P40-P57</f>
        <v>0</v>
      </c>
      <c r="Q74" s="405">
        <f>Objednávka_AC!Q28+Objednávka_AC!Q48+Q6-Q40-Q57</f>
        <v>0</v>
      </c>
    </row>
    <row r="75" spans="1:17" x14ac:dyDescent="0.25">
      <c r="A75" s="5" t="s">
        <v>140</v>
      </c>
      <c r="B75" s="117"/>
      <c r="C75" s="41">
        <f>Objednávka_AC!C29+Objednávka_AC!C49+C7-C41-C58</f>
        <v>0</v>
      </c>
      <c r="D75" s="42">
        <f>Objednávka_AC!D29+Objednávka_AC!D49+D7-D41-D58</f>
        <v>0</v>
      </c>
      <c r="E75" s="42">
        <f>Objednávka_AC!E29+Objednávka_AC!E49+E7-E41-E58</f>
        <v>0</v>
      </c>
      <c r="F75" s="42">
        <f>Objednávka_AC!F29+Objednávka_AC!F49+F7-F41-F58</f>
        <v>0</v>
      </c>
      <c r="G75" s="42">
        <f>Objednávka_AC!G29+Objednávka_AC!G49+G7-G41-G58</f>
        <v>0</v>
      </c>
      <c r="H75" s="42">
        <f>Objednávka_AC!H29+Objednávka_AC!H49+H7-H41-H58</f>
        <v>0</v>
      </c>
      <c r="I75" s="42">
        <f>Objednávka_AC!I29+Objednávka_AC!I49+I7-I41-I58</f>
        <v>0</v>
      </c>
      <c r="J75" s="42">
        <f>Objednávka_AC!J29+Objednávka_AC!J49+J7-J41-J58</f>
        <v>0</v>
      </c>
      <c r="K75" s="42">
        <f>Objednávka_AC!K29+Objednávka_AC!K49+K7-K41-K58</f>
        <v>0</v>
      </c>
      <c r="L75" s="42">
        <f>Objednávka_AC!L29+Objednávka_AC!L49+L7-L41-L58</f>
        <v>0</v>
      </c>
      <c r="M75" s="42">
        <f>Objednávka_AC!M29+Objednávka_AC!M49+M7-M41-M58</f>
        <v>0</v>
      </c>
      <c r="N75" s="42">
        <f>Objednávka_AC!N29+Objednávka_AC!N49+N7-N41-N58</f>
        <v>0</v>
      </c>
      <c r="O75" s="42">
        <f>Objednávka_AC!O29+Objednávka_AC!O49+O7-O41-O58</f>
        <v>0</v>
      </c>
      <c r="P75" s="42">
        <f>Objednávka_AC!P29+Objednávka_AC!P49+P7-P41-P58</f>
        <v>0</v>
      </c>
      <c r="Q75" s="405">
        <f>Objednávka_AC!Q29+Objednávka_AC!Q49+Q7-Q41-Q58</f>
        <v>0</v>
      </c>
    </row>
    <row r="76" spans="1:17" x14ac:dyDescent="0.25">
      <c r="A76" s="5" t="s">
        <v>141</v>
      </c>
      <c r="B76" s="117"/>
      <c r="C76" s="41">
        <f>Objednávka_AC!C30+Objednávka_AC!C50+C8-C42-C59</f>
        <v>0</v>
      </c>
      <c r="D76" s="42">
        <f>Objednávka_AC!D30+Objednávka_AC!D50+D8-D42-D59</f>
        <v>0</v>
      </c>
      <c r="E76" s="42">
        <f>Objednávka_AC!E30+Objednávka_AC!E50+E8-E42-E59</f>
        <v>0</v>
      </c>
      <c r="F76" s="42">
        <f>Objednávka_AC!F30+Objednávka_AC!F50+F8-F42-F59</f>
        <v>0</v>
      </c>
      <c r="G76" s="42">
        <f>Objednávka_AC!G30+Objednávka_AC!G50+G8-G42-G59</f>
        <v>0</v>
      </c>
      <c r="H76" s="42">
        <f>Objednávka_AC!H30+Objednávka_AC!H50+H8-H42-H59</f>
        <v>0</v>
      </c>
      <c r="I76" s="42">
        <f>Objednávka_AC!I30+Objednávka_AC!I50+I8-I42-I59</f>
        <v>0</v>
      </c>
      <c r="J76" s="42">
        <f>Objednávka_AC!J30+Objednávka_AC!J50+J8-J42-J59</f>
        <v>0</v>
      </c>
      <c r="K76" s="42">
        <f>Objednávka_AC!K30+Objednávka_AC!K50+K8-K42-K59</f>
        <v>0</v>
      </c>
      <c r="L76" s="42">
        <f>Objednávka_AC!L30+Objednávka_AC!L50+L8-L42-L59</f>
        <v>0</v>
      </c>
      <c r="M76" s="42">
        <f>Objednávka_AC!M30+Objednávka_AC!M50+M8-M42-M59</f>
        <v>0</v>
      </c>
      <c r="N76" s="42">
        <f>Objednávka_AC!N30+Objednávka_AC!N50+N8-N42-N59</f>
        <v>0</v>
      </c>
      <c r="O76" s="42">
        <f>Objednávka_AC!O30+Objednávka_AC!O50+O8-O42-O59</f>
        <v>0</v>
      </c>
      <c r="P76" s="42">
        <f>Objednávka_AC!P30+Objednávka_AC!P50+P8-P42-P59</f>
        <v>0</v>
      </c>
      <c r="Q76" s="405">
        <f>Objednávka_AC!Q30+Objednávka_AC!Q50+Q8-Q42-Q59</f>
        <v>0</v>
      </c>
    </row>
    <row r="77" spans="1:17" x14ac:dyDescent="0.25">
      <c r="A77" s="5" t="s">
        <v>142</v>
      </c>
      <c r="B77" s="117"/>
      <c r="C77" s="41">
        <f>Objednávka_AC!C31+Objednávka_AC!C51+C9-C43-C60</f>
        <v>0</v>
      </c>
      <c r="D77" s="42">
        <f>Objednávka_AC!D31+Objednávka_AC!D51+D9-D43-D60</f>
        <v>0</v>
      </c>
      <c r="E77" s="42">
        <f>Objednávka_AC!E31+Objednávka_AC!E51+E9-E43-E60</f>
        <v>0</v>
      </c>
      <c r="F77" s="42">
        <f>Objednávka_AC!F31+Objednávka_AC!F51+F9-F43-F60</f>
        <v>0</v>
      </c>
      <c r="G77" s="42">
        <f>Objednávka_AC!G31+Objednávka_AC!G51+G9-G43-G60</f>
        <v>0</v>
      </c>
      <c r="H77" s="42">
        <f>Objednávka_AC!H31+Objednávka_AC!H51+H9-H43-H60</f>
        <v>0</v>
      </c>
      <c r="I77" s="42">
        <f>Objednávka_AC!I31+Objednávka_AC!I51+I9-I43-I60</f>
        <v>0</v>
      </c>
      <c r="J77" s="42">
        <f>Objednávka_AC!J31+Objednávka_AC!J51+J9-J43-J60</f>
        <v>0</v>
      </c>
      <c r="K77" s="42">
        <f>Objednávka_AC!K31+Objednávka_AC!K51+K9-K43-K60</f>
        <v>0</v>
      </c>
      <c r="L77" s="42">
        <f>Objednávka_AC!L31+Objednávka_AC!L51+L9-L43-L60</f>
        <v>0</v>
      </c>
      <c r="M77" s="42">
        <f>Objednávka_AC!M31+Objednávka_AC!M51+M9-M43-M60</f>
        <v>0</v>
      </c>
      <c r="N77" s="42">
        <f>Objednávka_AC!N31+Objednávka_AC!N51+N9-N43-N60</f>
        <v>0</v>
      </c>
      <c r="O77" s="42">
        <f>Objednávka_AC!O31+Objednávka_AC!O51+O9-O43-O60</f>
        <v>0</v>
      </c>
      <c r="P77" s="42">
        <f>Objednávka_AC!P31+Objednávka_AC!P51+P9-P43-P60</f>
        <v>0</v>
      </c>
      <c r="Q77" s="405">
        <f>Objednávka_AC!Q31+Objednávka_AC!Q51+Q9-Q43-Q60</f>
        <v>0</v>
      </c>
    </row>
    <row r="78" spans="1:17" x14ac:dyDescent="0.25">
      <c r="A78" s="5" t="s">
        <v>143</v>
      </c>
      <c r="B78" s="117"/>
      <c r="C78" s="41">
        <f>Objednávka_AC!C32+Objednávka_AC!C52+C10-C44-C61</f>
        <v>0</v>
      </c>
      <c r="D78" s="42">
        <f>Objednávka_AC!D32+Objednávka_AC!D52+D10-D44-D61</f>
        <v>0</v>
      </c>
      <c r="E78" s="42">
        <f>Objednávka_AC!E32+Objednávka_AC!E52+E10-E44-E61</f>
        <v>0</v>
      </c>
      <c r="F78" s="42">
        <f>Objednávka_AC!F32+Objednávka_AC!F52+F10-F44-F61</f>
        <v>0</v>
      </c>
      <c r="G78" s="42">
        <f>Objednávka_AC!G32+Objednávka_AC!G52+G10-G44-G61</f>
        <v>0</v>
      </c>
      <c r="H78" s="42">
        <f>Objednávka_AC!H32+Objednávka_AC!H52+H10-H44-H61</f>
        <v>0</v>
      </c>
      <c r="I78" s="42">
        <f>Objednávka_AC!I32+Objednávka_AC!I52+I10-I44-I61</f>
        <v>0</v>
      </c>
      <c r="J78" s="42">
        <f>Objednávka_AC!J32+Objednávka_AC!J52+J10-J44-J61</f>
        <v>0</v>
      </c>
      <c r="K78" s="42">
        <f>Objednávka_AC!K32+Objednávka_AC!K52+K10-K44-K61</f>
        <v>0</v>
      </c>
      <c r="L78" s="42">
        <f>Objednávka_AC!L32+Objednávka_AC!L52+L10-L44-L61</f>
        <v>0</v>
      </c>
      <c r="M78" s="42">
        <f>Objednávka_AC!M32+Objednávka_AC!M52+M10-M44-M61</f>
        <v>0</v>
      </c>
      <c r="N78" s="42">
        <f>Objednávka_AC!N32+Objednávka_AC!N52+N10-N44-N61</f>
        <v>0</v>
      </c>
      <c r="O78" s="42">
        <f>Objednávka_AC!O32+Objednávka_AC!O52+O10-O44-O61</f>
        <v>0</v>
      </c>
      <c r="P78" s="42">
        <f>Objednávka_AC!P32+Objednávka_AC!P52+P10-P44-P61</f>
        <v>0</v>
      </c>
      <c r="Q78" s="405">
        <f>Objednávka_AC!Q32+Objednávka_AC!Q52+Q10-Q44-Q61</f>
        <v>0</v>
      </c>
    </row>
    <row r="79" spans="1:17" x14ac:dyDescent="0.25">
      <c r="A79" s="5" t="s">
        <v>144</v>
      </c>
      <c r="B79" s="117"/>
      <c r="C79" s="41">
        <f>Objednávka_AC!C33+Objednávka_AC!C53+C11-C45-C62</f>
        <v>0</v>
      </c>
      <c r="D79" s="42">
        <f>Objednávka_AC!D33+Objednávka_AC!D53+D11-D45-D62</f>
        <v>0</v>
      </c>
      <c r="E79" s="42">
        <f>Objednávka_AC!E33+Objednávka_AC!E53+E11-E45-E62</f>
        <v>0</v>
      </c>
      <c r="F79" s="42">
        <f>Objednávka_AC!F33+Objednávka_AC!F53+F11-F45-F62</f>
        <v>0</v>
      </c>
      <c r="G79" s="42">
        <f>Objednávka_AC!G33+Objednávka_AC!G53+G11-G45-G62</f>
        <v>0</v>
      </c>
      <c r="H79" s="42">
        <f>Objednávka_AC!H33+Objednávka_AC!H53+H11-H45-H62</f>
        <v>0</v>
      </c>
      <c r="I79" s="42">
        <f>Objednávka_AC!I33+Objednávka_AC!I53+I11-I45-I62</f>
        <v>0</v>
      </c>
      <c r="J79" s="42">
        <f>Objednávka_AC!J33+Objednávka_AC!J53+J11-J45-J62</f>
        <v>0</v>
      </c>
      <c r="K79" s="42">
        <f>Objednávka_AC!K33+Objednávka_AC!K53+K11-K45-K62</f>
        <v>0</v>
      </c>
      <c r="L79" s="42">
        <f>Objednávka_AC!L33+Objednávka_AC!L53+L11-L45-L62</f>
        <v>0</v>
      </c>
      <c r="M79" s="42">
        <f>Objednávka_AC!M33+Objednávka_AC!M53+M11-M45-M62</f>
        <v>0</v>
      </c>
      <c r="N79" s="42">
        <f>Objednávka_AC!N33+Objednávka_AC!N53+N11-N45-N62</f>
        <v>0</v>
      </c>
      <c r="O79" s="42">
        <f>Objednávka_AC!O33+Objednávka_AC!O53+O11-O45-O62</f>
        <v>0</v>
      </c>
      <c r="P79" s="42">
        <f>Objednávka_AC!P33+Objednávka_AC!P53+P11-P45-P62</f>
        <v>0</v>
      </c>
      <c r="Q79" s="405">
        <f>Objednávka_AC!Q33+Objednávka_AC!Q53+Q11-Q45-Q62</f>
        <v>0</v>
      </c>
    </row>
    <row r="80" spans="1:17" x14ac:dyDescent="0.25">
      <c r="A80" s="5" t="s">
        <v>145</v>
      </c>
      <c r="B80" s="117"/>
      <c r="C80" s="41">
        <f>Objednávka_AC!C34+Objednávka_AC!C54+C12-C46-C63</f>
        <v>0</v>
      </c>
      <c r="D80" s="42">
        <f>Objednávka_AC!D34+Objednávka_AC!D54+D12-D46-D63</f>
        <v>0</v>
      </c>
      <c r="E80" s="42">
        <f>Objednávka_AC!E34+Objednávka_AC!E54+E12-E46-E63</f>
        <v>0</v>
      </c>
      <c r="F80" s="42">
        <f>Objednávka_AC!F34+Objednávka_AC!F54+F12-F46-F63</f>
        <v>0</v>
      </c>
      <c r="G80" s="42">
        <f>Objednávka_AC!G34+Objednávka_AC!G54+G12-G46-G63</f>
        <v>0</v>
      </c>
      <c r="H80" s="42">
        <f>Objednávka_AC!H34+Objednávka_AC!H54+H12-H46-H63</f>
        <v>0</v>
      </c>
      <c r="I80" s="42">
        <f>Objednávka_AC!I34+Objednávka_AC!I54+I12-I46-I63</f>
        <v>0</v>
      </c>
      <c r="J80" s="42">
        <f>Objednávka_AC!J34+Objednávka_AC!J54+J12-J46-J63</f>
        <v>0</v>
      </c>
      <c r="K80" s="42">
        <f>Objednávka_AC!K34+Objednávka_AC!K54+K12-K46-K63</f>
        <v>0</v>
      </c>
      <c r="L80" s="42">
        <f>Objednávka_AC!L34+Objednávka_AC!L54+L12-L46-L63</f>
        <v>0</v>
      </c>
      <c r="M80" s="42">
        <f>Objednávka_AC!M34+Objednávka_AC!M54+M12-M46-M63</f>
        <v>0</v>
      </c>
      <c r="N80" s="42">
        <f>Objednávka_AC!N34+Objednávka_AC!N54+N12-N46-N63</f>
        <v>0</v>
      </c>
      <c r="O80" s="42">
        <f>Objednávka_AC!O34+Objednávka_AC!O54+O12-O46-O63</f>
        <v>0</v>
      </c>
      <c r="P80" s="42">
        <f>Objednávka_AC!P34+Objednávka_AC!P54+P12-P46-P63</f>
        <v>0</v>
      </c>
      <c r="Q80" s="405">
        <f>Objednávka_AC!Q34+Objednávka_AC!Q54+Q12-Q46-Q63</f>
        <v>0</v>
      </c>
    </row>
    <row r="81" spans="1:17" x14ac:dyDescent="0.25">
      <c r="A81" s="5" t="s">
        <v>146</v>
      </c>
      <c r="B81" s="117"/>
      <c r="C81" s="41">
        <f>Objednávka_AC!C35+Objednávka_AC!C55+C13-C47-C64</f>
        <v>0</v>
      </c>
      <c r="D81" s="42">
        <f>Objednávka_AC!D35+Objednávka_AC!D55+D13-D47-D64</f>
        <v>0</v>
      </c>
      <c r="E81" s="42">
        <f>Objednávka_AC!E35+Objednávka_AC!E55+E13-E47-E64</f>
        <v>0</v>
      </c>
      <c r="F81" s="42">
        <f>Objednávka_AC!F35+Objednávka_AC!F55+F13-F47-F64</f>
        <v>0</v>
      </c>
      <c r="G81" s="42">
        <f>Objednávka_AC!G35+Objednávka_AC!G55+G13-G47-G64</f>
        <v>0</v>
      </c>
      <c r="H81" s="42">
        <f>Objednávka_AC!H35+Objednávka_AC!H55+H13-H47-H64</f>
        <v>0</v>
      </c>
      <c r="I81" s="42">
        <f>Objednávka_AC!I35+Objednávka_AC!I55+I13-I47-I64</f>
        <v>0</v>
      </c>
      <c r="J81" s="42">
        <f>Objednávka_AC!J35+Objednávka_AC!J55+J13-J47-J64</f>
        <v>0</v>
      </c>
      <c r="K81" s="42">
        <f>Objednávka_AC!K35+Objednávka_AC!K55+K13-K47-K64</f>
        <v>0</v>
      </c>
      <c r="L81" s="42">
        <f>Objednávka_AC!L35+Objednávka_AC!L55+L13-L47-L64</f>
        <v>0</v>
      </c>
      <c r="M81" s="42">
        <f>Objednávka_AC!M35+Objednávka_AC!M55+M13-M47-M64</f>
        <v>0</v>
      </c>
      <c r="N81" s="42">
        <f>Objednávka_AC!N35+Objednávka_AC!N55+N13-N47-N64</f>
        <v>0</v>
      </c>
      <c r="O81" s="42">
        <f>Objednávka_AC!O35+Objednávka_AC!O55+O13-O47-O64</f>
        <v>0</v>
      </c>
      <c r="P81" s="42">
        <f>Objednávka_AC!P35+Objednávka_AC!P55+P13-P47-P64</f>
        <v>0</v>
      </c>
      <c r="Q81" s="405">
        <f>Objednávka_AC!Q35+Objednávka_AC!Q55+Q13-Q47-Q64</f>
        <v>0</v>
      </c>
    </row>
    <row r="82" spans="1:17" x14ac:dyDescent="0.25">
      <c r="A82" s="5" t="s">
        <v>147</v>
      </c>
      <c r="B82" s="117"/>
      <c r="C82" s="41">
        <f>Objednávka_AC!C36+Objednávka_AC!C56+C14-C48-C65</f>
        <v>0</v>
      </c>
      <c r="D82" s="42">
        <f>Objednávka_AC!D36+Objednávka_AC!D56+D14-D48-D65</f>
        <v>0</v>
      </c>
      <c r="E82" s="42">
        <f>Objednávka_AC!E36+Objednávka_AC!E56+E14-E48-E65</f>
        <v>0</v>
      </c>
      <c r="F82" s="42">
        <f>Objednávka_AC!F36+Objednávka_AC!F56+F14-F48-F65</f>
        <v>0</v>
      </c>
      <c r="G82" s="42">
        <f>Objednávka_AC!G36+Objednávka_AC!G56+G14-G48-G65</f>
        <v>0</v>
      </c>
      <c r="H82" s="42">
        <f>Objednávka_AC!H36+Objednávka_AC!H56+H14-H48-H65</f>
        <v>0</v>
      </c>
      <c r="I82" s="42">
        <f>Objednávka_AC!I36+Objednávka_AC!I56+I14-I48-I65</f>
        <v>0</v>
      </c>
      <c r="J82" s="42">
        <f>Objednávka_AC!J36+Objednávka_AC!J56+J14-J48-J65</f>
        <v>0</v>
      </c>
      <c r="K82" s="42">
        <f>Objednávka_AC!K36+Objednávka_AC!K56+K14-K48-K65</f>
        <v>0</v>
      </c>
      <c r="L82" s="42">
        <f>Objednávka_AC!L36+Objednávka_AC!L56+L14-L48-L65</f>
        <v>0</v>
      </c>
      <c r="M82" s="42">
        <f>Objednávka_AC!M36+Objednávka_AC!M56+M14-M48-M65</f>
        <v>0</v>
      </c>
      <c r="N82" s="42">
        <f>Objednávka_AC!N36+Objednávka_AC!N56+N14-N48-N65</f>
        <v>0</v>
      </c>
      <c r="O82" s="42">
        <f>Objednávka_AC!O36+Objednávka_AC!O56+O14-O48-O65</f>
        <v>0</v>
      </c>
      <c r="P82" s="42">
        <f>Objednávka_AC!P36+Objednávka_AC!P56+P14-P48-P65</f>
        <v>0</v>
      </c>
      <c r="Q82" s="405">
        <f>Objednávka_AC!Q36+Objednávka_AC!Q56+Q14-Q48-Q65</f>
        <v>0</v>
      </c>
    </row>
    <row r="83" spans="1:17" ht="15.75" thickBot="1" x14ac:dyDescent="0.3">
      <c r="A83" s="24" t="s">
        <v>148</v>
      </c>
      <c r="B83" s="119"/>
      <c r="C83" s="43">
        <f>Objednávka_AC!C37+Objednávka_AC!C57+C15-C49-C66</f>
        <v>0</v>
      </c>
      <c r="D83" s="44">
        <f>Objednávka_AC!D37+Objednávka_AC!D57+D15-D49-D66</f>
        <v>0</v>
      </c>
      <c r="E83" s="44">
        <f>Objednávka_AC!E37+Objednávka_AC!E57+E15-E49-E66</f>
        <v>0</v>
      </c>
      <c r="F83" s="44">
        <f>Objednávka_AC!F37+Objednávka_AC!F57+F15-F49-F66</f>
        <v>0</v>
      </c>
      <c r="G83" s="44">
        <f>Objednávka_AC!G37+Objednávka_AC!G57+G15-G49-G66</f>
        <v>0</v>
      </c>
      <c r="H83" s="44">
        <f>Objednávka_AC!H37+Objednávka_AC!H57+H15-H49-H66</f>
        <v>0</v>
      </c>
      <c r="I83" s="44">
        <f>Objednávka_AC!I37+Objednávka_AC!I57+I15-I49-I66</f>
        <v>0</v>
      </c>
      <c r="J83" s="44">
        <f>Objednávka_AC!J37+Objednávka_AC!J57+J15-J49-J66</f>
        <v>0</v>
      </c>
      <c r="K83" s="44">
        <f>Objednávka_AC!K37+Objednávka_AC!K57+K15-K49-K66</f>
        <v>0</v>
      </c>
      <c r="L83" s="44">
        <f>Objednávka_AC!L37+Objednávka_AC!L57+L15-L49-L66</f>
        <v>0</v>
      </c>
      <c r="M83" s="44">
        <f>Objednávka_AC!M37+Objednávka_AC!M57+M15-M49-M66</f>
        <v>0</v>
      </c>
      <c r="N83" s="44">
        <f>Objednávka_AC!N37+Objednávka_AC!N57+N15-N49-N66</f>
        <v>0</v>
      </c>
      <c r="O83" s="44">
        <f>Objednávka_AC!O37+Objednávka_AC!O57+O15-O49-O66</f>
        <v>0</v>
      </c>
      <c r="P83" s="44">
        <f>Objednávka_AC!P37+Objednávka_AC!P57+P15-P49-P66</f>
        <v>0</v>
      </c>
      <c r="Q83" s="406">
        <f>Objednávka_AC!Q37+Objednávka_AC!Q57+Q15-Q49-Q66</f>
        <v>0</v>
      </c>
    </row>
    <row r="84" spans="1:17" ht="15.75" thickBot="1" x14ac:dyDescent="0.3">
      <c r="A84" s="36" t="s">
        <v>222</v>
      </c>
      <c r="B84" s="63" t="s">
        <v>228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414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AC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309"/>
    </row>
    <row r="87" spans="1:17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6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C3*Objednávka_AC!C$14+C20*Objednávka_AC!C$15-C37*Objednávka_AC!C$14-C54*Objednávka_AC!C$13</f>
        <v>0</v>
      </c>
      <c r="D88" s="40">
        <f>D3*Objednávka_AC!D$14+D20*Objednávka_AC!D$15-D37*Objednávka_AC!D$14-D54*Objednávka_AC!D$13</f>
        <v>0</v>
      </c>
      <c r="E88" s="40">
        <f>E3*Objednávka_AC!E$14+E20*Objednávka_AC!E$15-E37*Objednávka_AC!E$14-E54*Objednávka_AC!E$13</f>
        <v>0</v>
      </c>
      <c r="F88" s="40">
        <f>F3*Objednávka_AC!F$14+F20*Objednávka_AC!F$15-F37*Objednávka_AC!F$14-F54*Objednávka_AC!F$13</f>
        <v>0</v>
      </c>
      <c r="G88" s="40">
        <f>G3*Objednávka_AC!G$14+G20*Objednávka_AC!G$15-G37*Objednávka_AC!G$14-G54*Objednávka_AC!G$13</f>
        <v>0</v>
      </c>
      <c r="H88" s="40">
        <f>H3*Objednávka_AC!H$14+H20*Objednávka_AC!H$15-H37*Objednávka_AC!H$14-H54*Objednávka_AC!H$13</f>
        <v>0</v>
      </c>
      <c r="I88" s="40">
        <f>I3*Objednávka_AC!I$14+I20*Objednávka_AC!I$15-I37*Objednávka_AC!I$14-I54*Objednávka_AC!I$13</f>
        <v>0</v>
      </c>
      <c r="J88" s="40">
        <f>J3*Objednávka_AC!J$14+J20*Objednávka_AC!J$15-J37*Objednávka_AC!J$14-J54*Objednávka_AC!J$13</f>
        <v>0</v>
      </c>
      <c r="K88" s="40">
        <f>K3*Objednávka_AC!K$14+K20*Objednávka_AC!K$15-K37*Objednávka_AC!K$14-K54*Objednávka_AC!K$13</f>
        <v>0</v>
      </c>
      <c r="L88" s="40">
        <f>L3*Objednávka_AC!L$14+L20*Objednávka_AC!L$15-L37*Objednávka_AC!L$14-L54*Objednávka_AC!L$13</f>
        <v>0</v>
      </c>
      <c r="M88" s="40">
        <f>M3*Objednávka_AC!M$14+M20*Objednávka_AC!M$15-M37*Objednávka_AC!M$14-M54*Objednávka_AC!M$13</f>
        <v>0</v>
      </c>
      <c r="N88" s="40">
        <f>N3*Objednávka_AC!N$14+N20*Objednávka_AC!N$15-N37*Objednávka_AC!N$14-N54*Objednávka_AC!N$13</f>
        <v>0</v>
      </c>
      <c r="O88" s="40">
        <f>O3*Objednávka_AC!O$14+O20*Objednávka_AC!O$15-O37*Objednávka_AC!O$14-O54*Objednávka_AC!O$13</f>
        <v>0</v>
      </c>
      <c r="P88" s="40">
        <f>P3*Objednávka_AC!P$14+P20*Objednávka_AC!P$15-P37*Objednávka_AC!P$14-P54*Objednávka_AC!P$13</f>
        <v>0</v>
      </c>
      <c r="Q88" s="404">
        <f>Q3*Objednávka_AC!Q$14+Q20*Objednávka_AC!Q$15-Q37*Objednávka_AC!Q$14-Q54*Objednávka_AC!Q$13</f>
        <v>0</v>
      </c>
    </row>
    <row r="89" spans="1:17" x14ac:dyDescent="0.25">
      <c r="A89" s="20" t="s">
        <v>272</v>
      </c>
      <c r="B89" s="21"/>
      <c r="C89" s="41">
        <f>C4*Objednávka_AC!C$14+C21*Objednávka_AC!C$15-C38*Objednávka_AC!C$14-C55*Objednávka_AC!C$13</f>
        <v>0</v>
      </c>
      <c r="D89" s="42">
        <f>D4*Objednávka_AC!D$14+D21*Objednávka_AC!D$15-D38*Objednávka_AC!D$14-D55*Objednávka_AC!D$13</f>
        <v>0</v>
      </c>
      <c r="E89" s="42">
        <f>E4*Objednávka_AC!E$14+E21*Objednávka_AC!E$15-E38*Objednávka_AC!E$14-E55*Objednávka_AC!E$13</f>
        <v>0</v>
      </c>
      <c r="F89" s="42">
        <f>F4*Objednávka_AC!F$14+F21*Objednávka_AC!F$15-F38*Objednávka_AC!F$14-F55*Objednávka_AC!F$13</f>
        <v>0</v>
      </c>
      <c r="G89" s="42">
        <f>G4*Objednávka_AC!G$14+G21*Objednávka_AC!G$15-G38*Objednávka_AC!G$14-G55*Objednávka_AC!G$13</f>
        <v>0</v>
      </c>
      <c r="H89" s="42">
        <f>H4*Objednávka_AC!H$14+H21*Objednávka_AC!H$15-H38*Objednávka_AC!H$14-H55*Objednávka_AC!H$13</f>
        <v>0</v>
      </c>
      <c r="I89" s="42">
        <f>I4*Objednávka_AC!I$14+I21*Objednávka_AC!I$15-I38*Objednávka_AC!I$14-I55*Objednávka_AC!I$13</f>
        <v>0</v>
      </c>
      <c r="J89" s="42">
        <f>J4*Objednávka_AC!J$14+J21*Objednávka_AC!J$15-J38*Objednávka_AC!J$14-J55*Objednávka_AC!J$13</f>
        <v>0</v>
      </c>
      <c r="K89" s="42">
        <f>K4*Objednávka_AC!K$14+K21*Objednávka_AC!K$15-K38*Objednávka_AC!K$14-K55*Objednávka_AC!K$13</f>
        <v>0</v>
      </c>
      <c r="L89" s="42">
        <f>L4*Objednávka_AC!L$14+L21*Objednávka_AC!L$15-L38*Objednávka_AC!L$14-L55*Objednávka_AC!L$13</f>
        <v>0</v>
      </c>
      <c r="M89" s="42">
        <f>M4*Objednávka_AC!M$14+M21*Objednávka_AC!M$15-M38*Objednávka_AC!M$14-M55*Objednávka_AC!M$13</f>
        <v>0</v>
      </c>
      <c r="N89" s="42">
        <f>N4*Objednávka_AC!N$14+N21*Objednávka_AC!N$15-N38*Objednávka_AC!N$14-N55*Objednávka_AC!N$13</f>
        <v>0</v>
      </c>
      <c r="O89" s="42">
        <f>O4*Objednávka_AC!O$14+O21*Objednávka_AC!O$15-O38*Objednávka_AC!O$14-O55*Objednávka_AC!O$13</f>
        <v>0</v>
      </c>
      <c r="P89" s="42">
        <f>P4*Objednávka_AC!P$14+P21*Objednávka_AC!P$15-P38*Objednávka_AC!P$14-P55*Objednávka_AC!P$13</f>
        <v>0</v>
      </c>
      <c r="Q89" s="405">
        <f>Q4*Objednávka_AC!Q$14+Q21*Objednávka_AC!Q$15-Q38*Objednávka_AC!Q$14-Q55*Objednávka_AC!Q$13</f>
        <v>0</v>
      </c>
    </row>
    <row r="90" spans="1:17" x14ac:dyDescent="0.25">
      <c r="A90" s="20" t="s">
        <v>273</v>
      </c>
      <c r="B90" s="21"/>
      <c r="C90" s="41">
        <f>C5*Objednávka_AC!C$14+C22*Objednávka_AC!C$15-C39*Objednávka_AC!C$14-C56*Objednávka_AC!C$13</f>
        <v>0</v>
      </c>
      <c r="D90" s="42">
        <f>D5*Objednávka_AC!D$14+D22*Objednávka_AC!D$15-D39*Objednávka_AC!D$14-D56*Objednávka_AC!D$13</f>
        <v>0</v>
      </c>
      <c r="E90" s="42">
        <f>E5*Objednávka_AC!E$14+E22*Objednávka_AC!E$15-E39*Objednávka_AC!E$14-E56*Objednávka_AC!E$13</f>
        <v>0</v>
      </c>
      <c r="F90" s="42">
        <f>F5*Objednávka_AC!F$14+F22*Objednávka_AC!F$15-F39*Objednávka_AC!F$14-F56*Objednávka_AC!F$13</f>
        <v>0</v>
      </c>
      <c r="G90" s="42">
        <f>G5*Objednávka_AC!G$14+G22*Objednávka_AC!G$15-G39*Objednávka_AC!G$14-G56*Objednávka_AC!G$13</f>
        <v>0</v>
      </c>
      <c r="H90" s="42">
        <f>H5*Objednávka_AC!H$14+H22*Objednávka_AC!H$15-H39*Objednávka_AC!H$14-H56*Objednávka_AC!H$13</f>
        <v>0</v>
      </c>
      <c r="I90" s="42">
        <f>I5*Objednávka_AC!I$14+I22*Objednávka_AC!I$15-I39*Objednávka_AC!I$14-I56*Objednávka_AC!I$13</f>
        <v>0</v>
      </c>
      <c r="J90" s="42">
        <f>J5*Objednávka_AC!J$14+J22*Objednávka_AC!J$15-J39*Objednávka_AC!J$14-J56*Objednávka_AC!J$13</f>
        <v>0</v>
      </c>
      <c r="K90" s="42">
        <f>K5*Objednávka_AC!K$14+K22*Objednávka_AC!K$15-K39*Objednávka_AC!K$14-K56*Objednávka_AC!K$13</f>
        <v>0</v>
      </c>
      <c r="L90" s="42">
        <f>L5*Objednávka_AC!L$14+L22*Objednávka_AC!L$15-L39*Objednávka_AC!L$14-L56*Objednávka_AC!L$13</f>
        <v>0</v>
      </c>
      <c r="M90" s="42">
        <f>M5*Objednávka_AC!M$14+M22*Objednávka_AC!M$15-M39*Objednávka_AC!M$14-M56*Objednávka_AC!M$13</f>
        <v>0</v>
      </c>
      <c r="N90" s="42">
        <f>N5*Objednávka_AC!N$14+N22*Objednávka_AC!N$15-N39*Objednávka_AC!N$14-N56*Objednávka_AC!N$13</f>
        <v>0</v>
      </c>
      <c r="O90" s="42">
        <f>O5*Objednávka_AC!O$14+O22*Objednávka_AC!O$15-O39*Objednávka_AC!O$14-O56*Objednávka_AC!O$13</f>
        <v>0</v>
      </c>
      <c r="P90" s="42">
        <f>P5*Objednávka_AC!P$14+P22*Objednávka_AC!P$15-P39*Objednávka_AC!P$14-P56*Objednávka_AC!P$13</f>
        <v>0</v>
      </c>
      <c r="Q90" s="405">
        <f>Q5*Objednávka_AC!Q$14+Q22*Objednávka_AC!Q$15-Q39*Objednávka_AC!Q$14-Q56*Objednávka_AC!Q$13</f>
        <v>0</v>
      </c>
    </row>
    <row r="91" spans="1:17" x14ac:dyDescent="0.25">
      <c r="A91" s="5" t="s">
        <v>274</v>
      </c>
      <c r="B91" s="6"/>
      <c r="C91" s="41">
        <f>C6*Objednávka_AC!C$14+C23*Objednávka_AC!C$15-C40*Objednávka_AC!C$14-C57*Objednávka_AC!C$13</f>
        <v>0</v>
      </c>
      <c r="D91" s="42">
        <f>D6*Objednávka_AC!D$14+D23*Objednávka_AC!D$15-D40*Objednávka_AC!D$14-D57*Objednávka_AC!D$13</f>
        <v>0</v>
      </c>
      <c r="E91" s="42">
        <f>E6*Objednávka_AC!E$14+E23*Objednávka_AC!E$15-E40*Objednávka_AC!E$14-E57*Objednávka_AC!E$13</f>
        <v>0</v>
      </c>
      <c r="F91" s="42">
        <f>F6*Objednávka_AC!F$14+F23*Objednávka_AC!F$15-F40*Objednávka_AC!F$14-F57*Objednávka_AC!F$13</f>
        <v>0</v>
      </c>
      <c r="G91" s="42">
        <f>G6*Objednávka_AC!G$14+G23*Objednávka_AC!G$15-G40*Objednávka_AC!G$14-G57*Objednávka_AC!G$13</f>
        <v>0</v>
      </c>
      <c r="H91" s="42">
        <f>H6*Objednávka_AC!H$14+H23*Objednávka_AC!H$15-H40*Objednávka_AC!H$14-H57*Objednávka_AC!H$13</f>
        <v>0</v>
      </c>
      <c r="I91" s="42">
        <f>I6*Objednávka_AC!I$14+I23*Objednávka_AC!I$15-I40*Objednávka_AC!I$14-I57*Objednávka_AC!I$13</f>
        <v>0</v>
      </c>
      <c r="J91" s="42">
        <f>J6*Objednávka_AC!J$14+J23*Objednávka_AC!J$15-J40*Objednávka_AC!J$14-J57*Objednávka_AC!J$13</f>
        <v>0</v>
      </c>
      <c r="K91" s="42">
        <f>K6*Objednávka_AC!K$14+K23*Objednávka_AC!K$15-K40*Objednávka_AC!K$14-K57*Objednávka_AC!K$13</f>
        <v>0</v>
      </c>
      <c r="L91" s="42">
        <f>L6*Objednávka_AC!L$14+L23*Objednávka_AC!L$15-L40*Objednávka_AC!L$14-L57*Objednávka_AC!L$13</f>
        <v>0</v>
      </c>
      <c r="M91" s="42">
        <f>M6*Objednávka_AC!M$14+M23*Objednávka_AC!M$15-M40*Objednávka_AC!M$14-M57*Objednávka_AC!M$13</f>
        <v>0</v>
      </c>
      <c r="N91" s="42">
        <f>N6*Objednávka_AC!N$14+N23*Objednávka_AC!N$15-N40*Objednávka_AC!N$14-N57*Objednávka_AC!N$13</f>
        <v>0</v>
      </c>
      <c r="O91" s="42">
        <f>O6*Objednávka_AC!O$14+O23*Objednávka_AC!O$15-O40*Objednávka_AC!O$14-O57*Objednávka_AC!O$13</f>
        <v>0</v>
      </c>
      <c r="P91" s="42">
        <f>P6*Objednávka_AC!P$14+P23*Objednávka_AC!P$15-P40*Objednávka_AC!P$14-P57*Objednávka_AC!P$13</f>
        <v>0</v>
      </c>
      <c r="Q91" s="405">
        <f>Q6*Objednávka_AC!Q$14+Q23*Objednávka_AC!Q$15-Q40*Objednávka_AC!Q$14-Q57*Objednávka_AC!Q$13</f>
        <v>0</v>
      </c>
    </row>
    <row r="92" spans="1:17" x14ac:dyDescent="0.25">
      <c r="A92" s="5" t="s">
        <v>275</v>
      </c>
      <c r="B92" s="6"/>
      <c r="C92" s="41">
        <f>C7*Objednávka_AC!C$14+C24*Objednávka_AC!C$15-C41*Objednávka_AC!C$14-C58*Objednávka_AC!C$13</f>
        <v>0</v>
      </c>
      <c r="D92" s="42">
        <f>D7*Objednávka_AC!D$14+D24*Objednávka_AC!D$15-D41*Objednávka_AC!D$14-D58*Objednávka_AC!D$13</f>
        <v>0</v>
      </c>
      <c r="E92" s="42">
        <f>E7*Objednávka_AC!E$14+E24*Objednávka_AC!E$15-E41*Objednávka_AC!E$14-E58*Objednávka_AC!E$13</f>
        <v>0</v>
      </c>
      <c r="F92" s="42">
        <f>F7*Objednávka_AC!F$14+F24*Objednávka_AC!F$15-F41*Objednávka_AC!F$14-F58*Objednávka_AC!F$13</f>
        <v>0</v>
      </c>
      <c r="G92" s="42">
        <f>G7*Objednávka_AC!G$14+G24*Objednávka_AC!G$15-G41*Objednávka_AC!G$14-G58*Objednávka_AC!G$13</f>
        <v>0</v>
      </c>
      <c r="H92" s="42">
        <f>H7*Objednávka_AC!H$14+H24*Objednávka_AC!H$15-H41*Objednávka_AC!H$14-H58*Objednávka_AC!H$13</f>
        <v>0</v>
      </c>
      <c r="I92" s="42">
        <f>I7*Objednávka_AC!I$14+I24*Objednávka_AC!I$15-I41*Objednávka_AC!I$14-I58*Objednávka_AC!I$13</f>
        <v>0</v>
      </c>
      <c r="J92" s="42">
        <f>J7*Objednávka_AC!J$14+J24*Objednávka_AC!J$15-J41*Objednávka_AC!J$14-J58*Objednávka_AC!J$13</f>
        <v>0</v>
      </c>
      <c r="K92" s="42">
        <f>K7*Objednávka_AC!K$14+K24*Objednávka_AC!K$15-K41*Objednávka_AC!K$14-K58*Objednávka_AC!K$13</f>
        <v>0</v>
      </c>
      <c r="L92" s="42">
        <f>L7*Objednávka_AC!L$14+L24*Objednávka_AC!L$15-L41*Objednávka_AC!L$14-L58*Objednávka_AC!L$13</f>
        <v>0</v>
      </c>
      <c r="M92" s="42">
        <f>M7*Objednávka_AC!M$14+M24*Objednávka_AC!M$15-M41*Objednávka_AC!M$14-M58*Objednávka_AC!M$13</f>
        <v>0</v>
      </c>
      <c r="N92" s="42">
        <f>N7*Objednávka_AC!N$14+N24*Objednávka_AC!N$15-N41*Objednávka_AC!N$14-N58*Objednávka_AC!N$13</f>
        <v>0</v>
      </c>
      <c r="O92" s="42">
        <f>O7*Objednávka_AC!O$14+O24*Objednávka_AC!O$15-O41*Objednávka_AC!O$14-O58*Objednávka_AC!O$13</f>
        <v>0</v>
      </c>
      <c r="P92" s="42">
        <f>P7*Objednávka_AC!P$14+P24*Objednávka_AC!P$15-P41*Objednávka_AC!P$14-P58*Objednávka_AC!P$13</f>
        <v>0</v>
      </c>
      <c r="Q92" s="405">
        <f>Q7*Objednávka_AC!Q$14+Q24*Objednávka_AC!Q$15-Q41*Objednávka_AC!Q$14-Q58*Objednávka_AC!Q$13</f>
        <v>0</v>
      </c>
    </row>
    <row r="93" spans="1:17" x14ac:dyDescent="0.25">
      <c r="A93" s="5" t="s">
        <v>276</v>
      </c>
      <c r="B93" s="6"/>
      <c r="C93" s="41">
        <f>C8*Objednávka_AC!C$14+C25*Objednávka_AC!C$15-C42*Objednávka_AC!C$14-C59*Objednávka_AC!C$13</f>
        <v>0</v>
      </c>
      <c r="D93" s="42">
        <f>D8*Objednávka_AC!D$14+D25*Objednávka_AC!D$15-D42*Objednávka_AC!D$14-D59*Objednávka_AC!D$13</f>
        <v>0</v>
      </c>
      <c r="E93" s="42">
        <f>E8*Objednávka_AC!E$14+E25*Objednávka_AC!E$15-E42*Objednávka_AC!E$14-E59*Objednávka_AC!E$13</f>
        <v>0</v>
      </c>
      <c r="F93" s="42">
        <f>F8*Objednávka_AC!F$14+F25*Objednávka_AC!F$15-F42*Objednávka_AC!F$14-F59*Objednávka_AC!F$13</f>
        <v>0</v>
      </c>
      <c r="G93" s="42">
        <f>G8*Objednávka_AC!G$14+G25*Objednávka_AC!G$15-G42*Objednávka_AC!G$14-G59*Objednávka_AC!G$13</f>
        <v>0</v>
      </c>
      <c r="H93" s="42">
        <f>H8*Objednávka_AC!H$14+H25*Objednávka_AC!H$15-H42*Objednávka_AC!H$14-H59*Objednávka_AC!H$13</f>
        <v>0</v>
      </c>
      <c r="I93" s="42">
        <f>I8*Objednávka_AC!I$14+I25*Objednávka_AC!I$15-I42*Objednávka_AC!I$14-I59*Objednávka_AC!I$13</f>
        <v>0</v>
      </c>
      <c r="J93" s="42">
        <f>J8*Objednávka_AC!J$14+J25*Objednávka_AC!J$15-J42*Objednávka_AC!J$14-J59*Objednávka_AC!J$13</f>
        <v>0</v>
      </c>
      <c r="K93" s="42">
        <f>K8*Objednávka_AC!K$14+K25*Objednávka_AC!K$15-K42*Objednávka_AC!K$14-K59*Objednávka_AC!K$13</f>
        <v>0</v>
      </c>
      <c r="L93" s="42">
        <f>L8*Objednávka_AC!L$14+L25*Objednávka_AC!L$15-L42*Objednávka_AC!L$14-L59*Objednávka_AC!L$13</f>
        <v>0</v>
      </c>
      <c r="M93" s="42">
        <f>M8*Objednávka_AC!M$14+M25*Objednávka_AC!M$15-M42*Objednávka_AC!M$14-M59*Objednávka_AC!M$13</f>
        <v>0</v>
      </c>
      <c r="N93" s="42">
        <f>N8*Objednávka_AC!N$14+N25*Objednávka_AC!N$15-N42*Objednávka_AC!N$14-N59*Objednávka_AC!N$13</f>
        <v>0</v>
      </c>
      <c r="O93" s="42">
        <f>O8*Objednávka_AC!O$14+O25*Objednávka_AC!O$15-O42*Objednávka_AC!O$14-O59*Objednávka_AC!O$13</f>
        <v>0</v>
      </c>
      <c r="P93" s="42">
        <f>P8*Objednávka_AC!P$14+P25*Objednávka_AC!P$15-P42*Objednávka_AC!P$14-P59*Objednávka_AC!P$13</f>
        <v>0</v>
      </c>
      <c r="Q93" s="405">
        <f>Q8*Objednávka_AC!Q$14+Q25*Objednávka_AC!Q$15-Q42*Objednávka_AC!Q$14-Q59*Objednávka_AC!Q$13</f>
        <v>0</v>
      </c>
    </row>
    <row r="94" spans="1:17" x14ac:dyDescent="0.25">
      <c r="A94" s="5" t="s">
        <v>277</v>
      </c>
      <c r="B94" s="6"/>
      <c r="C94" s="41">
        <f>C9*Objednávka_AC!C$14+C26*Objednávka_AC!C$15-C43*Objednávka_AC!C$14-C60*Objednávka_AC!C$13</f>
        <v>0</v>
      </c>
      <c r="D94" s="42">
        <f>D9*Objednávka_AC!D$14+D26*Objednávka_AC!D$15-D43*Objednávka_AC!D$14-D60*Objednávka_AC!D$13</f>
        <v>0</v>
      </c>
      <c r="E94" s="42">
        <f>E9*Objednávka_AC!E$14+E26*Objednávka_AC!E$15-E43*Objednávka_AC!E$14-E60*Objednávka_AC!E$13</f>
        <v>0</v>
      </c>
      <c r="F94" s="42">
        <f>F9*Objednávka_AC!F$14+F26*Objednávka_AC!F$15-F43*Objednávka_AC!F$14-F60*Objednávka_AC!F$13</f>
        <v>0</v>
      </c>
      <c r="G94" s="42">
        <f>G9*Objednávka_AC!G$14+G26*Objednávka_AC!G$15-G43*Objednávka_AC!G$14-G60*Objednávka_AC!G$13</f>
        <v>0</v>
      </c>
      <c r="H94" s="42">
        <f>H9*Objednávka_AC!H$14+H26*Objednávka_AC!H$15-H43*Objednávka_AC!H$14-H60*Objednávka_AC!H$13</f>
        <v>0</v>
      </c>
      <c r="I94" s="42">
        <f>I9*Objednávka_AC!I$14+I26*Objednávka_AC!I$15-I43*Objednávka_AC!I$14-I60*Objednávka_AC!I$13</f>
        <v>0</v>
      </c>
      <c r="J94" s="42">
        <f>J9*Objednávka_AC!J$14+J26*Objednávka_AC!J$15-J43*Objednávka_AC!J$14-J60*Objednávka_AC!J$13</f>
        <v>0</v>
      </c>
      <c r="K94" s="42">
        <f>K9*Objednávka_AC!K$14+K26*Objednávka_AC!K$15-K43*Objednávka_AC!K$14-K60*Objednávka_AC!K$13</f>
        <v>0</v>
      </c>
      <c r="L94" s="42">
        <f>L9*Objednávka_AC!L$14+L26*Objednávka_AC!L$15-L43*Objednávka_AC!L$14-L60*Objednávka_AC!L$13</f>
        <v>0</v>
      </c>
      <c r="M94" s="42">
        <f>M9*Objednávka_AC!M$14+M26*Objednávka_AC!M$15-M43*Objednávka_AC!M$14-M60*Objednávka_AC!M$13</f>
        <v>0</v>
      </c>
      <c r="N94" s="42">
        <f>N9*Objednávka_AC!N$14+N26*Objednávka_AC!N$15-N43*Objednávka_AC!N$14-N60*Objednávka_AC!N$13</f>
        <v>0</v>
      </c>
      <c r="O94" s="42">
        <f>O9*Objednávka_AC!O$14+O26*Objednávka_AC!O$15-O43*Objednávka_AC!O$14-O60*Objednávka_AC!O$13</f>
        <v>0</v>
      </c>
      <c r="P94" s="42">
        <f>P9*Objednávka_AC!P$14+P26*Objednávka_AC!P$15-P43*Objednávka_AC!P$14-P60*Objednávka_AC!P$13</f>
        <v>0</v>
      </c>
      <c r="Q94" s="405">
        <f>Q9*Objednávka_AC!Q$14+Q26*Objednávka_AC!Q$15-Q43*Objednávka_AC!Q$14-Q60*Objednávka_AC!Q$13</f>
        <v>0</v>
      </c>
    </row>
    <row r="95" spans="1:17" x14ac:dyDescent="0.25">
      <c r="A95" s="5" t="s">
        <v>278</v>
      </c>
      <c r="B95" s="6"/>
      <c r="C95" s="41">
        <f>C10*Objednávka_AC!C$14+C27*Objednávka_AC!C$15-C44*Objednávka_AC!C$14-C61*Objednávka_AC!C$13</f>
        <v>0</v>
      </c>
      <c r="D95" s="42">
        <f>D10*Objednávka_AC!D$14+D27*Objednávka_AC!D$15-D44*Objednávka_AC!D$14-D61*Objednávka_AC!D$13</f>
        <v>0</v>
      </c>
      <c r="E95" s="42">
        <f>E10*Objednávka_AC!E$14+E27*Objednávka_AC!E$15-E44*Objednávka_AC!E$14-E61*Objednávka_AC!E$13</f>
        <v>0</v>
      </c>
      <c r="F95" s="42">
        <f>F10*Objednávka_AC!F$14+F27*Objednávka_AC!F$15-F44*Objednávka_AC!F$14-F61*Objednávka_AC!F$13</f>
        <v>0</v>
      </c>
      <c r="G95" s="42">
        <f>G10*Objednávka_AC!G$14+G27*Objednávka_AC!G$15-G44*Objednávka_AC!G$14-G61*Objednávka_AC!G$13</f>
        <v>0</v>
      </c>
      <c r="H95" s="42">
        <f>H10*Objednávka_AC!H$14+H27*Objednávka_AC!H$15-H44*Objednávka_AC!H$14-H61*Objednávka_AC!H$13</f>
        <v>0</v>
      </c>
      <c r="I95" s="42">
        <f>I10*Objednávka_AC!I$14+I27*Objednávka_AC!I$15-I44*Objednávka_AC!I$14-I61*Objednávka_AC!I$13</f>
        <v>0</v>
      </c>
      <c r="J95" s="42">
        <f>J10*Objednávka_AC!J$14+J27*Objednávka_AC!J$15-J44*Objednávka_AC!J$14-J61*Objednávka_AC!J$13</f>
        <v>0</v>
      </c>
      <c r="K95" s="42">
        <f>K10*Objednávka_AC!K$14+K27*Objednávka_AC!K$15-K44*Objednávka_AC!K$14-K61*Objednávka_AC!K$13</f>
        <v>0</v>
      </c>
      <c r="L95" s="42">
        <f>L10*Objednávka_AC!L$14+L27*Objednávka_AC!L$15-L44*Objednávka_AC!L$14-L61*Objednávka_AC!L$13</f>
        <v>0</v>
      </c>
      <c r="M95" s="42">
        <f>M10*Objednávka_AC!M$14+M27*Objednávka_AC!M$15-M44*Objednávka_AC!M$14-M61*Objednávka_AC!M$13</f>
        <v>0</v>
      </c>
      <c r="N95" s="42">
        <f>N10*Objednávka_AC!N$14+N27*Objednávka_AC!N$15-N44*Objednávka_AC!N$14-N61*Objednávka_AC!N$13</f>
        <v>0</v>
      </c>
      <c r="O95" s="42">
        <f>O10*Objednávka_AC!O$14+O27*Objednávka_AC!O$15-O44*Objednávka_AC!O$14-O61*Objednávka_AC!O$13</f>
        <v>0</v>
      </c>
      <c r="P95" s="42">
        <f>P10*Objednávka_AC!P$14+P27*Objednávka_AC!P$15-P44*Objednávka_AC!P$14-P61*Objednávka_AC!P$13</f>
        <v>0</v>
      </c>
      <c r="Q95" s="405">
        <f>Q10*Objednávka_AC!Q$14+Q27*Objednávka_AC!Q$15-Q44*Objednávka_AC!Q$14-Q61*Objednávka_AC!Q$13</f>
        <v>0</v>
      </c>
    </row>
    <row r="96" spans="1:17" x14ac:dyDescent="0.25">
      <c r="A96" s="5" t="s">
        <v>279</v>
      </c>
      <c r="B96" s="6"/>
      <c r="C96" s="41">
        <f>C11*Objednávka_AC!C$14+C28*Objednávka_AC!C$15-C45*Objednávka_AC!C$14-C62*Objednávka_AC!C$13</f>
        <v>0</v>
      </c>
      <c r="D96" s="42">
        <f>D11*Objednávka_AC!D$14+D28*Objednávka_AC!D$15-D45*Objednávka_AC!D$14-D62*Objednávka_AC!D$13</f>
        <v>0</v>
      </c>
      <c r="E96" s="42">
        <f>E11*Objednávka_AC!E$14+E28*Objednávka_AC!E$15-E45*Objednávka_AC!E$14-E62*Objednávka_AC!E$13</f>
        <v>0</v>
      </c>
      <c r="F96" s="42">
        <f>F11*Objednávka_AC!F$14+F28*Objednávka_AC!F$15-F45*Objednávka_AC!F$14-F62*Objednávka_AC!F$13</f>
        <v>0</v>
      </c>
      <c r="G96" s="42">
        <f>G11*Objednávka_AC!G$14+G28*Objednávka_AC!G$15-G45*Objednávka_AC!G$14-G62*Objednávka_AC!G$13</f>
        <v>0</v>
      </c>
      <c r="H96" s="42">
        <f>H11*Objednávka_AC!H$14+H28*Objednávka_AC!H$15-H45*Objednávka_AC!H$14-H62*Objednávka_AC!H$13</f>
        <v>0</v>
      </c>
      <c r="I96" s="42">
        <f>I11*Objednávka_AC!I$14+I28*Objednávka_AC!I$15-I45*Objednávka_AC!I$14-I62*Objednávka_AC!I$13</f>
        <v>0</v>
      </c>
      <c r="J96" s="42">
        <f>J11*Objednávka_AC!J$14+J28*Objednávka_AC!J$15-J45*Objednávka_AC!J$14-J62*Objednávka_AC!J$13</f>
        <v>0</v>
      </c>
      <c r="K96" s="42">
        <f>K11*Objednávka_AC!K$14+K28*Objednávka_AC!K$15-K45*Objednávka_AC!K$14-K62*Objednávka_AC!K$13</f>
        <v>0</v>
      </c>
      <c r="L96" s="42">
        <f>L11*Objednávka_AC!L$14+L28*Objednávka_AC!L$15-L45*Objednávka_AC!L$14-L62*Objednávka_AC!L$13</f>
        <v>0</v>
      </c>
      <c r="M96" s="42">
        <f>M11*Objednávka_AC!M$14+M28*Objednávka_AC!M$15-M45*Objednávka_AC!M$14-M62*Objednávka_AC!M$13</f>
        <v>0</v>
      </c>
      <c r="N96" s="42">
        <f>N11*Objednávka_AC!N$14+N28*Objednávka_AC!N$15-N45*Objednávka_AC!N$14-N62*Objednávka_AC!N$13</f>
        <v>0</v>
      </c>
      <c r="O96" s="42">
        <f>O11*Objednávka_AC!O$14+O28*Objednávka_AC!O$15-O45*Objednávka_AC!O$14-O62*Objednávka_AC!O$13</f>
        <v>0</v>
      </c>
      <c r="P96" s="42">
        <f>P11*Objednávka_AC!P$14+P28*Objednávka_AC!P$15-P45*Objednávka_AC!P$14-P62*Objednávka_AC!P$13</f>
        <v>0</v>
      </c>
      <c r="Q96" s="405">
        <f>Q11*Objednávka_AC!Q$14+Q28*Objednávka_AC!Q$15-Q45*Objednávka_AC!Q$14-Q62*Objednávka_AC!Q$13</f>
        <v>0</v>
      </c>
    </row>
    <row r="97" spans="1:17" x14ac:dyDescent="0.25">
      <c r="A97" s="5" t="s">
        <v>280</v>
      </c>
      <c r="B97" s="6"/>
      <c r="C97" s="41">
        <f>C12*Objednávka_AC!C$14+C29*Objednávka_AC!C$15-C46*Objednávka_AC!C$14-C63*Objednávka_AC!C$13</f>
        <v>0</v>
      </c>
      <c r="D97" s="42">
        <f>D12*Objednávka_AC!D$14+D29*Objednávka_AC!D$15-D46*Objednávka_AC!D$14-D63*Objednávka_AC!D$13</f>
        <v>0</v>
      </c>
      <c r="E97" s="42">
        <f>E12*Objednávka_AC!E$14+E29*Objednávka_AC!E$15-E46*Objednávka_AC!E$14-E63*Objednávka_AC!E$13</f>
        <v>0</v>
      </c>
      <c r="F97" s="42">
        <f>F12*Objednávka_AC!F$14+F29*Objednávka_AC!F$15-F46*Objednávka_AC!F$14-F63*Objednávka_AC!F$13</f>
        <v>0</v>
      </c>
      <c r="G97" s="42">
        <f>G12*Objednávka_AC!G$14+G29*Objednávka_AC!G$15-G46*Objednávka_AC!G$14-G63*Objednávka_AC!G$13</f>
        <v>0</v>
      </c>
      <c r="H97" s="42">
        <f>H12*Objednávka_AC!H$14+H29*Objednávka_AC!H$15-H46*Objednávka_AC!H$14-H63*Objednávka_AC!H$13</f>
        <v>0</v>
      </c>
      <c r="I97" s="42">
        <f>I12*Objednávka_AC!I$14+I29*Objednávka_AC!I$15-I46*Objednávka_AC!I$14-I63*Objednávka_AC!I$13</f>
        <v>0</v>
      </c>
      <c r="J97" s="42">
        <f>J12*Objednávka_AC!J$14+J29*Objednávka_AC!J$15-J46*Objednávka_AC!J$14-J63*Objednávka_AC!J$13</f>
        <v>0</v>
      </c>
      <c r="K97" s="42">
        <f>K12*Objednávka_AC!K$14+K29*Objednávka_AC!K$15-K46*Objednávka_AC!K$14-K63*Objednávka_AC!K$13</f>
        <v>0</v>
      </c>
      <c r="L97" s="42">
        <f>L12*Objednávka_AC!L$14+L29*Objednávka_AC!L$15-L46*Objednávka_AC!L$14-L63*Objednávka_AC!L$13</f>
        <v>0</v>
      </c>
      <c r="M97" s="42">
        <f>M12*Objednávka_AC!M$14+M29*Objednávka_AC!M$15-M46*Objednávka_AC!M$14-M63*Objednávka_AC!M$13</f>
        <v>0</v>
      </c>
      <c r="N97" s="42">
        <f>N12*Objednávka_AC!N$14+N29*Objednávka_AC!N$15-N46*Objednávka_AC!N$14-N63*Objednávka_AC!N$13</f>
        <v>0</v>
      </c>
      <c r="O97" s="42">
        <f>O12*Objednávka_AC!O$14+O29*Objednávka_AC!O$15-O46*Objednávka_AC!O$14-O63*Objednávka_AC!O$13</f>
        <v>0</v>
      </c>
      <c r="P97" s="42">
        <f>P12*Objednávka_AC!P$14+P29*Objednávka_AC!P$15-P46*Objednávka_AC!P$14-P63*Objednávka_AC!P$13</f>
        <v>0</v>
      </c>
      <c r="Q97" s="405">
        <f>Q12*Objednávka_AC!Q$14+Q29*Objednávka_AC!Q$15-Q46*Objednávka_AC!Q$14-Q63*Objednávka_AC!Q$13</f>
        <v>0</v>
      </c>
    </row>
    <row r="98" spans="1:17" x14ac:dyDescent="0.25">
      <c r="A98" s="5" t="s">
        <v>281</v>
      </c>
      <c r="B98" s="6"/>
      <c r="C98" s="41">
        <f>C13*Objednávka_AC!C$14+C30*Objednávka_AC!C$15-C47*Objednávka_AC!C$14-C64*Objednávka_AC!C$13</f>
        <v>0</v>
      </c>
      <c r="D98" s="42">
        <f>D13*Objednávka_AC!D$14+D30*Objednávka_AC!D$15-D47*Objednávka_AC!D$14-D64*Objednávka_AC!D$13</f>
        <v>0</v>
      </c>
      <c r="E98" s="42">
        <f>E13*Objednávka_AC!E$14+E30*Objednávka_AC!E$15-E47*Objednávka_AC!E$14-E64*Objednávka_AC!E$13</f>
        <v>0</v>
      </c>
      <c r="F98" s="42">
        <f>F13*Objednávka_AC!F$14+F30*Objednávka_AC!F$15-F47*Objednávka_AC!F$14-F64*Objednávka_AC!F$13</f>
        <v>0</v>
      </c>
      <c r="G98" s="42">
        <f>G13*Objednávka_AC!G$14+G30*Objednávka_AC!G$15-G47*Objednávka_AC!G$14-G64*Objednávka_AC!G$13</f>
        <v>0</v>
      </c>
      <c r="H98" s="42">
        <f>H13*Objednávka_AC!H$14+H30*Objednávka_AC!H$15-H47*Objednávka_AC!H$14-H64*Objednávka_AC!H$13</f>
        <v>0</v>
      </c>
      <c r="I98" s="42">
        <f>I13*Objednávka_AC!I$14+I30*Objednávka_AC!I$15-I47*Objednávka_AC!I$14-I64*Objednávka_AC!I$13</f>
        <v>0</v>
      </c>
      <c r="J98" s="42">
        <f>J13*Objednávka_AC!J$14+J30*Objednávka_AC!J$15-J47*Objednávka_AC!J$14-J64*Objednávka_AC!J$13</f>
        <v>0</v>
      </c>
      <c r="K98" s="42">
        <f>K13*Objednávka_AC!K$14+K30*Objednávka_AC!K$15-K47*Objednávka_AC!K$14-K64*Objednávka_AC!K$13</f>
        <v>0</v>
      </c>
      <c r="L98" s="42">
        <f>L13*Objednávka_AC!L$14+L30*Objednávka_AC!L$15-L47*Objednávka_AC!L$14-L64*Objednávka_AC!L$13</f>
        <v>0</v>
      </c>
      <c r="M98" s="42">
        <f>M13*Objednávka_AC!M$14+M30*Objednávka_AC!M$15-M47*Objednávka_AC!M$14-M64*Objednávka_AC!M$13</f>
        <v>0</v>
      </c>
      <c r="N98" s="42">
        <f>N13*Objednávka_AC!N$14+N30*Objednávka_AC!N$15-N47*Objednávka_AC!N$14-N64*Objednávka_AC!N$13</f>
        <v>0</v>
      </c>
      <c r="O98" s="42">
        <f>O13*Objednávka_AC!O$14+O30*Objednávka_AC!O$15-O47*Objednávka_AC!O$14-O64*Objednávka_AC!O$13</f>
        <v>0</v>
      </c>
      <c r="P98" s="42">
        <f>P13*Objednávka_AC!P$14+P30*Objednávka_AC!P$15-P47*Objednávka_AC!P$14-P64*Objednávka_AC!P$13</f>
        <v>0</v>
      </c>
      <c r="Q98" s="405">
        <f>Q13*Objednávka_AC!Q$14+Q30*Objednávka_AC!Q$15-Q47*Objednávka_AC!Q$14-Q64*Objednávka_AC!Q$13</f>
        <v>0</v>
      </c>
    </row>
    <row r="99" spans="1:17" x14ac:dyDescent="0.25">
      <c r="A99" s="5" t="s">
        <v>282</v>
      </c>
      <c r="B99" s="6"/>
      <c r="C99" s="41">
        <f>C14*Objednávka_AC!C$14+C31*Objednávka_AC!C$15-C48*Objednávka_AC!C$14-C65*Objednávka_AC!C$13</f>
        <v>0</v>
      </c>
      <c r="D99" s="42">
        <f>D14*Objednávka_AC!D$14+D31*Objednávka_AC!D$15-D48*Objednávka_AC!D$14-D65*Objednávka_AC!D$13</f>
        <v>0</v>
      </c>
      <c r="E99" s="42">
        <f>E14*Objednávka_AC!E$14+E31*Objednávka_AC!E$15-E48*Objednávka_AC!E$14-E65*Objednávka_AC!E$13</f>
        <v>0</v>
      </c>
      <c r="F99" s="42">
        <f>F14*Objednávka_AC!F$14+F31*Objednávka_AC!F$15-F48*Objednávka_AC!F$14-F65*Objednávka_AC!F$13</f>
        <v>0</v>
      </c>
      <c r="G99" s="42">
        <f>G14*Objednávka_AC!G$14+G31*Objednávka_AC!G$15-G48*Objednávka_AC!G$14-G65*Objednávka_AC!G$13</f>
        <v>0</v>
      </c>
      <c r="H99" s="42">
        <f>H14*Objednávka_AC!H$14+H31*Objednávka_AC!H$15-H48*Objednávka_AC!H$14-H65*Objednávka_AC!H$13</f>
        <v>0</v>
      </c>
      <c r="I99" s="42">
        <f>I14*Objednávka_AC!I$14+I31*Objednávka_AC!I$15-I48*Objednávka_AC!I$14-I65*Objednávka_AC!I$13</f>
        <v>0</v>
      </c>
      <c r="J99" s="42">
        <f>J14*Objednávka_AC!J$14+J31*Objednávka_AC!J$15-J48*Objednávka_AC!J$14-J65*Objednávka_AC!J$13</f>
        <v>0</v>
      </c>
      <c r="K99" s="42">
        <f>K14*Objednávka_AC!K$14+K31*Objednávka_AC!K$15-K48*Objednávka_AC!K$14-K65*Objednávka_AC!K$13</f>
        <v>0</v>
      </c>
      <c r="L99" s="42">
        <f>L14*Objednávka_AC!L$14+L31*Objednávka_AC!L$15-L48*Objednávka_AC!L$14-L65*Objednávka_AC!L$13</f>
        <v>0</v>
      </c>
      <c r="M99" s="42">
        <f>M14*Objednávka_AC!M$14+M31*Objednávka_AC!M$15-M48*Objednávka_AC!M$14-M65*Objednávka_AC!M$13</f>
        <v>0</v>
      </c>
      <c r="N99" s="42">
        <f>N14*Objednávka_AC!N$14+N31*Objednávka_AC!N$15-N48*Objednávka_AC!N$14-N65*Objednávka_AC!N$13</f>
        <v>0</v>
      </c>
      <c r="O99" s="42">
        <f>O14*Objednávka_AC!O$14+O31*Objednávka_AC!O$15-O48*Objednávka_AC!O$14-O65*Objednávka_AC!O$13</f>
        <v>0</v>
      </c>
      <c r="P99" s="42">
        <f>P14*Objednávka_AC!P$14+P31*Objednávka_AC!P$15-P48*Objednávka_AC!P$14-P65*Objednávka_AC!P$13</f>
        <v>0</v>
      </c>
      <c r="Q99" s="405">
        <f>Q14*Objednávka_AC!Q$14+Q31*Objednávka_AC!Q$15-Q48*Objednávka_AC!Q$14-Q65*Objednávka_AC!Q$13</f>
        <v>0</v>
      </c>
    </row>
    <row r="100" spans="1:17" ht="15.75" thickBot="1" x14ac:dyDescent="0.3">
      <c r="A100" s="24" t="s">
        <v>400</v>
      </c>
      <c r="B100" s="56"/>
      <c r="C100" s="43">
        <f>C15*Objednávka_AC!C$14+C32*Objednávka_AC!C$15-C49*Objednávka_AC!C$14-C66*Objednávka_AC!C$13</f>
        <v>0</v>
      </c>
      <c r="D100" s="44">
        <f>D15*Objednávka_AC!D$14+D32*Objednávka_AC!D$15-D49*Objednávka_AC!D$14-D66*Objednávka_AC!D$13</f>
        <v>0</v>
      </c>
      <c r="E100" s="44">
        <f>E15*Objednávka_AC!E$14+E32*Objednávka_AC!E$15-E49*Objednávka_AC!E$14-E66*Objednávka_AC!E$13</f>
        <v>0</v>
      </c>
      <c r="F100" s="44">
        <f>F15*Objednávka_AC!F$14+F32*Objednávka_AC!F$15-F49*Objednávka_AC!F$14-F66*Objednávka_AC!F$13</f>
        <v>0</v>
      </c>
      <c r="G100" s="44">
        <f>G15*Objednávka_AC!G$14+G32*Objednávka_AC!G$15-G49*Objednávka_AC!G$14-G66*Objednávka_AC!G$13</f>
        <v>0</v>
      </c>
      <c r="H100" s="44">
        <f>H15*Objednávka_AC!H$14+H32*Objednávka_AC!H$15-H49*Objednávka_AC!H$14-H66*Objednávka_AC!H$13</f>
        <v>0</v>
      </c>
      <c r="I100" s="44">
        <f>I15*Objednávka_AC!I$14+I32*Objednávka_AC!I$15-I49*Objednávka_AC!I$14-I66*Objednávka_AC!I$13</f>
        <v>0</v>
      </c>
      <c r="J100" s="44">
        <f>J15*Objednávka_AC!J$14+J32*Objednávka_AC!J$15-J49*Objednávka_AC!J$14-J66*Objednávka_AC!J$13</f>
        <v>0</v>
      </c>
      <c r="K100" s="44">
        <f>K15*Objednávka_AC!K$14+K32*Objednávka_AC!K$15-K49*Objednávka_AC!K$14-K66*Objednávka_AC!K$13</f>
        <v>0</v>
      </c>
      <c r="L100" s="44">
        <f>L15*Objednávka_AC!L$14+L32*Objednávka_AC!L$15-L49*Objednávka_AC!L$14-L66*Objednávka_AC!L$13</f>
        <v>0</v>
      </c>
      <c r="M100" s="44">
        <f>M15*Objednávka_AC!M$14+M32*Objednávka_AC!M$15-M49*Objednávka_AC!M$14-M66*Objednávka_AC!M$13</f>
        <v>0</v>
      </c>
      <c r="N100" s="44">
        <f>N15*Objednávka_AC!N$14+N32*Objednávka_AC!N$15-N49*Objednávka_AC!N$14-N66*Objednávka_AC!N$13</f>
        <v>0</v>
      </c>
      <c r="O100" s="44">
        <f>O15*Objednávka_AC!O$14+O32*Objednávka_AC!O$15-O49*Objednávka_AC!O$14-O66*Objednávka_AC!O$13</f>
        <v>0</v>
      </c>
      <c r="P100" s="44">
        <f>P15*Objednávka_AC!P$14+P32*Objednávka_AC!P$15-P49*Objednávka_AC!P$14-P66*Objednávka_AC!P$13</f>
        <v>0</v>
      </c>
      <c r="Q100" s="406">
        <f>Q15*Objednávka_AC!Q$14+Q32*Objednávka_AC!Q$15-Q49*Objednávka_AC!Q$14-Q66*Objednávka_AC!Q$13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414">
        <f t="shared" si="10"/>
        <v>0</v>
      </c>
    </row>
  </sheetData>
  <sheetProtection algorithmName="SHA-512" hashValue="PX49yHehP+VqAdtY7fTmARPp+YwCFQc32DB/KG/anYoX85IqKzyoYe2viS9Z0NEmMCIlwO3+7H02hPXkQ6Jhag==" saltValue="OI61Vn75JC4QeBokveKip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A057-CFC1-45DE-B857-5C461DDEF9B5}">
  <sheetPr>
    <tabColor rgb="FF7030A0"/>
    <pageSetUpPr fitToPage="1"/>
  </sheetPr>
  <dimension ref="A1:R93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50.7109375" customWidth="1"/>
    <col min="2" max="2" width="11.5703125" bestFit="1" customWidth="1"/>
    <col min="3" max="18" width="15.7109375" customWidth="1"/>
    <col min="19" max="16384" width="9.140625" hidden="1"/>
  </cols>
  <sheetData>
    <row r="1" spans="1:18" x14ac:dyDescent="0.25">
      <c r="A1" s="274" t="s">
        <v>270</v>
      </c>
      <c r="B1" s="275"/>
      <c r="C1" s="48" t="s">
        <v>8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</row>
    <row r="2" spans="1:18" ht="15.75" thickBot="1" x14ac:dyDescent="0.3">
      <c r="A2" s="10" t="s">
        <v>271</v>
      </c>
      <c r="B2" s="55"/>
      <c r="C2" s="15">
        <v>2031</v>
      </c>
      <c r="D2" s="12">
        <f>C2+1</f>
        <v>2032</v>
      </c>
      <c r="E2" s="12">
        <f t="shared" ref="E2:H2" si="0">D2+1</f>
        <v>2033</v>
      </c>
      <c r="F2" s="12">
        <f t="shared" si="0"/>
        <v>2034</v>
      </c>
      <c r="G2" s="12">
        <f t="shared" si="0"/>
        <v>2035</v>
      </c>
      <c r="H2" s="12">
        <f t="shared" si="0"/>
        <v>2036</v>
      </c>
      <c r="I2" s="12">
        <f t="shared" ref="I2" si="1">H2+1</f>
        <v>2037</v>
      </c>
      <c r="J2" s="12">
        <f t="shared" ref="J2" si="2">I2+1</f>
        <v>2038</v>
      </c>
      <c r="K2" s="12">
        <f t="shared" ref="K2" si="3">J2+1</f>
        <v>2039</v>
      </c>
      <c r="L2" s="12">
        <f t="shared" ref="L2" si="4">K2+1</f>
        <v>2040</v>
      </c>
      <c r="M2" s="12">
        <f t="shared" ref="M2" si="5">L2+1</f>
        <v>2041</v>
      </c>
      <c r="N2" s="12">
        <f t="shared" ref="N2" si="6">M2+1</f>
        <v>2042</v>
      </c>
      <c r="O2" s="12">
        <f t="shared" ref="O2" si="7">N2+1</f>
        <v>2043</v>
      </c>
      <c r="P2" s="12">
        <f t="shared" ref="P2" si="8">O2+1</f>
        <v>2044</v>
      </c>
      <c r="Q2" s="12">
        <f t="shared" ref="Q2" si="9">P2+1</f>
        <v>2045</v>
      </c>
      <c r="R2" s="12">
        <f t="shared" ref="R2" si="10">Q2+1</f>
        <v>2046</v>
      </c>
    </row>
    <row r="3" spans="1:18" ht="15.75" thickTop="1" x14ac:dyDescent="0.25">
      <c r="A3" s="3" t="s">
        <v>272</v>
      </c>
      <c r="B3" s="4"/>
      <c r="C3" s="192"/>
      <c r="D3" s="276">
        <f>'Model objednávkový (MO)'!E$30*(Objednávka_GLOB!C26+Objednávka_GLOB!C46)</f>
        <v>0</v>
      </c>
      <c r="E3" s="276">
        <f>'Model objednávkový (MO)'!F$30*(Objednávka_GLOB!D26+Objednávka_GLOB!D46)</f>
        <v>0</v>
      </c>
      <c r="F3" s="276">
        <f>'Model objednávkový (MO)'!G$30*(Objednávka_GLOB!E26+Objednávka_GLOB!E46)</f>
        <v>0</v>
      </c>
      <c r="G3" s="276">
        <f>'Model objednávkový (MO)'!H$30*(Objednávka_GLOB!F26+Objednávka_GLOB!F46)</f>
        <v>0</v>
      </c>
      <c r="H3" s="276">
        <f>'Model objednávkový (MO)'!I$30*(Objednávka_GLOB!G26+Objednávka_GLOB!G46)</f>
        <v>0</v>
      </c>
      <c r="I3" s="276">
        <f>'Model objednávkový (MO)'!J$30*(Objednávka_GLOB!H26+Objednávka_GLOB!H46)</f>
        <v>0</v>
      </c>
      <c r="J3" s="276">
        <f>'Model objednávkový (MO)'!K$30*(Objednávka_GLOB!I26+Objednávka_GLOB!I46)</f>
        <v>0</v>
      </c>
      <c r="K3" s="276">
        <f>'Model objednávkový (MO)'!L$30*(Objednávka_GLOB!J26+Objednávka_GLOB!J46)</f>
        <v>0</v>
      </c>
      <c r="L3" s="276">
        <f>'Model objednávkový (MO)'!M$30*(Objednávka_GLOB!K26+Objednávka_GLOB!K46)</f>
        <v>0</v>
      </c>
      <c r="M3" s="276">
        <f>'Model objednávkový (MO)'!N$30*(Objednávka_GLOB!L26+Objednávka_GLOB!L46)</f>
        <v>0</v>
      </c>
      <c r="N3" s="276">
        <f>'Model objednávkový (MO)'!O$30*(Objednávka_GLOB!M26+Objednávka_GLOB!M46)</f>
        <v>0</v>
      </c>
      <c r="O3" s="276">
        <f>'Model objednávkový (MO)'!P$30*(Objednávka_GLOB!N26+Objednávka_GLOB!N46)</f>
        <v>0</v>
      </c>
      <c r="P3" s="276">
        <f>'Model objednávkový (MO)'!Q$30*(Objednávka_GLOB!O26+Objednávka_GLOB!O46)</f>
        <v>0</v>
      </c>
      <c r="Q3" s="276">
        <f>'Model objednávkový (MO)'!R$30*(Objednávka_GLOB!P26+Objednávka_GLOB!P46)</f>
        <v>0</v>
      </c>
      <c r="R3" s="276">
        <f>'Model objednávkový (MO)'!S$30*(Objednávka_GLOB!Q26+Objednávka_GLOB!Q46)</f>
        <v>0</v>
      </c>
    </row>
    <row r="4" spans="1:18" x14ac:dyDescent="0.25">
      <c r="A4" s="20" t="s">
        <v>273</v>
      </c>
      <c r="B4" s="21"/>
      <c r="C4" s="194"/>
      <c r="D4" s="277">
        <f>'Model objednávkový (MO)'!E$30*(Objednávka_GLOB!C27+Objednávka_GLOB!C47)</f>
        <v>0</v>
      </c>
      <c r="E4" s="277">
        <f>'Model objednávkový (MO)'!F$30*(Objednávka_GLOB!D27+Objednávka_GLOB!D47)</f>
        <v>0</v>
      </c>
      <c r="F4" s="277">
        <f>'Model objednávkový (MO)'!G$30*(Objednávka_GLOB!E27+Objednávka_GLOB!E47)</f>
        <v>0</v>
      </c>
      <c r="G4" s="277">
        <f>'Model objednávkový (MO)'!H$30*(Objednávka_GLOB!F27+Objednávka_GLOB!F47)</f>
        <v>0</v>
      </c>
      <c r="H4" s="277">
        <f>'Model objednávkový (MO)'!I$30*(Objednávka_GLOB!G27+Objednávka_GLOB!G47)</f>
        <v>0</v>
      </c>
      <c r="I4" s="277">
        <f>'Model objednávkový (MO)'!J$30*(Objednávka_GLOB!H27+Objednávka_GLOB!H47)</f>
        <v>0</v>
      </c>
      <c r="J4" s="277">
        <f>'Model objednávkový (MO)'!K$30*(Objednávka_GLOB!I27+Objednávka_GLOB!I47)</f>
        <v>0</v>
      </c>
      <c r="K4" s="277">
        <f>'Model objednávkový (MO)'!L$30*(Objednávka_GLOB!J27+Objednávka_GLOB!J47)</f>
        <v>0</v>
      </c>
      <c r="L4" s="277">
        <f>'Model objednávkový (MO)'!M$30*(Objednávka_GLOB!K27+Objednávka_GLOB!K47)</f>
        <v>0</v>
      </c>
      <c r="M4" s="277">
        <f>'Model objednávkový (MO)'!N$30*(Objednávka_GLOB!L27+Objednávka_GLOB!L47)</f>
        <v>0</v>
      </c>
      <c r="N4" s="277">
        <f>'Model objednávkový (MO)'!O$30*(Objednávka_GLOB!M27+Objednávka_GLOB!M47)</f>
        <v>0</v>
      </c>
      <c r="O4" s="277">
        <f>'Model objednávkový (MO)'!P$30*(Objednávka_GLOB!N27+Objednávka_GLOB!N47)</f>
        <v>0</v>
      </c>
      <c r="P4" s="277">
        <f>'Model objednávkový (MO)'!Q$30*(Objednávka_GLOB!O27+Objednávka_GLOB!O47)</f>
        <v>0</v>
      </c>
      <c r="Q4" s="277">
        <f>'Model objednávkový (MO)'!R$30*(Objednávka_GLOB!P27+Objednávka_GLOB!P47)</f>
        <v>0</v>
      </c>
      <c r="R4" s="277">
        <f>'Model objednávkový (MO)'!S$30*(Objednávka_GLOB!Q27+Objednávka_GLOB!Q47)</f>
        <v>0</v>
      </c>
    </row>
    <row r="5" spans="1:18" x14ac:dyDescent="0.25">
      <c r="A5" s="5" t="s">
        <v>274</v>
      </c>
      <c r="B5" s="6"/>
      <c r="C5" s="194"/>
      <c r="D5" s="277">
        <f>'Model objednávkový (MO)'!E$30*(Objednávka_GLOB!C28+Objednávka_GLOB!C48)</f>
        <v>0</v>
      </c>
      <c r="E5" s="277">
        <f>'Model objednávkový (MO)'!F$30*(Objednávka_GLOB!D28+Objednávka_GLOB!D48)</f>
        <v>0</v>
      </c>
      <c r="F5" s="277">
        <f>'Model objednávkový (MO)'!G$30*(Objednávka_GLOB!E28+Objednávka_GLOB!E48)</f>
        <v>0</v>
      </c>
      <c r="G5" s="277">
        <f>'Model objednávkový (MO)'!H$30*(Objednávka_GLOB!F28+Objednávka_GLOB!F48)</f>
        <v>0</v>
      </c>
      <c r="H5" s="277">
        <f>'Model objednávkový (MO)'!I$30*(Objednávka_GLOB!G28+Objednávka_GLOB!G48)</f>
        <v>0</v>
      </c>
      <c r="I5" s="277">
        <f>'Model objednávkový (MO)'!J$30*(Objednávka_GLOB!H28+Objednávka_GLOB!H48)</f>
        <v>0</v>
      </c>
      <c r="J5" s="277">
        <f>'Model objednávkový (MO)'!K$30*(Objednávka_GLOB!I28+Objednávka_GLOB!I48)</f>
        <v>0</v>
      </c>
      <c r="K5" s="277">
        <f>'Model objednávkový (MO)'!L$30*(Objednávka_GLOB!J28+Objednávka_GLOB!J48)</f>
        <v>0</v>
      </c>
      <c r="L5" s="277">
        <f>'Model objednávkový (MO)'!M$30*(Objednávka_GLOB!K28+Objednávka_GLOB!K48)</f>
        <v>0</v>
      </c>
      <c r="M5" s="277">
        <f>'Model objednávkový (MO)'!N$30*(Objednávka_GLOB!L28+Objednávka_GLOB!L48)</f>
        <v>0</v>
      </c>
      <c r="N5" s="277">
        <f>'Model objednávkový (MO)'!O$30*(Objednávka_GLOB!M28+Objednávka_GLOB!M48)</f>
        <v>0</v>
      </c>
      <c r="O5" s="277">
        <f>'Model objednávkový (MO)'!P$30*(Objednávka_GLOB!N28+Objednávka_GLOB!N48)</f>
        <v>0</v>
      </c>
      <c r="P5" s="277">
        <f>'Model objednávkový (MO)'!Q$30*(Objednávka_GLOB!O28+Objednávka_GLOB!O48)</f>
        <v>0</v>
      </c>
      <c r="Q5" s="277">
        <f>'Model objednávkový (MO)'!R$30*(Objednávka_GLOB!P28+Objednávka_GLOB!P48)</f>
        <v>0</v>
      </c>
      <c r="R5" s="277">
        <f>'Model objednávkový (MO)'!S$30*(Objednávka_GLOB!Q28+Objednávka_GLOB!Q48)</f>
        <v>0</v>
      </c>
    </row>
    <row r="6" spans="1:18" x14ac:dyDescent="0.25">
      <c r="A6" s="5" t="s">
        <v>275</v>
      </c>
      <c r="B6" s="6"/>
      <c r="C6" s="194"/>
      <c r="D6" s="277">
        <f>'Model objednávkový (MO)'!E$30*(Objednávka_GLOB!C29+Objednávka_GLOB!C49)</f>
        <v>0</v>
      </c>
      <c r="E6" s="277">
        <f>'Model objednávkový (MO)'!F$30*(Objednávka_GLOB!D29+Objednávka_GLOB!D49)</f>
        <v>0</v>
      </c>
      <c r="F6" s="277">
        <f>'Model objednávkový (MO)'!G$30*(Objednávka_GLOB!E29+Objednávka_GLOB!E49)</f>
        <v>0</v>
      </c>
      <c r="G6" s="277">
        <f>'Model objednávkový (MO)'!H$30*(Objednávka_GLOB!F29+Objednávka_GLOB!F49)</f>
        <v>0</v>
      </c>
      <c r="H6" s="277">
        <f>'Model objednávkový (MO)'!I$30*(Objednávka_GLOB!G29+Objednávka_GLOB!G49)</f>
        <v>0</v>
      </c>
      <c r="I6" s="277">
        <f>'Model objednávkový (MO)'!J$30*(Objednávka_GLOB!H29+Objednávka_GLOB!H49)</f>
        <v>0</v>
      </c>
      <c r="J6" s="277">
        <f>'Model objednávkový (MO)'!K$30*(Objednávka_GLOB!I29+Objednávka_GLOB!I49)</f>
        <v>0</v>
      </c>
      <c r="K6" s="277">
        <f>'Model objednávkový (MO)'!L$30*(Objednávka_GLOB!J29+Objednávka_GLOB!J49)</f>
        <v>0</v>
      </c>
      <c r="L6" s="277">
        <f>'Model objednávkový (MO)'!M$30*(Objednávka_GLOB!K29+Objednávka_GLOB!K49)</f>
        <v>0</v>
      </c>
      <c r="M6" s="277">
        <f>'Model objednávkový (MO)'!N$30*(Objednávka_GLOB!L29+Objednávka_GLOB!L49)</f>
        <v>0</v>
      </c>
      <c r="N6" s="277">
        <f>'Model objednávkový (MO)'!O$30*(Objednávka_GLOB!M29+Objednávka_GLOB!M49)</f>
        <v>0</v>
      </c>
      <c r="O6" s="277">
        <f>'Model objednávkový (MO)'!P$30*(Objednávka_GLOB!N29+Objednávka_GLOB!N49)</f>
        <v>0</v>
      </c>
      <c r="P6" s="277">
        <f>'Model objednávkový (MO)'!Q$30*(Objednávka_GLOB!O29+Objednávka_GLOB!O49)</f>
        <v>0</v>
      </c>
      <c r="Q6" s="277">
        <f>'Model objednávkový (MO)'!R$30*(Objednávka_GLOB!P29+Objednávka_GLOB!P49)</f>
        <v>0</v>
      </c>
      <c r="R6" s="277">
        <f>'Model objednávkový (MO)'!S$30*(Objednávka_GLOB!Q29+Objednávka_GLOB!Q49)</f>
        <v>0</v>
      </c>
    </row>
    <row r="7" spans="1:18" x14ac:dyDescent="0.25">
      <c r="A7" s="5" t="s">
        <v>276</v>
      </c>
      <c r="B7" s="6"/>
      <c r="C7" s="194"/>
      <c r="D7" s="277">
        <f>'Model objednávkový (MO)'!E$30*(Objednávka_GLOB!C30+Objednávka_GLOB!C50)</f>
        <v>0</v>
      </c>
      <c r="E7" s="277">
        <f>'Model objednávkový (MO)'!F$30*(Objednávka_GLOB!D30+Objednávka_GLOB!D50)</f>
        <v>0</v>
      </c>
      <c r="F7" s="277">
        <f>'Model objednávkový (MO)'!G$30*(Objednávka_GLOB!E30+Objednávka_GLOB!E50)</f>
        <v>0</v>
      </c>
      <c r="G7" s="277">
        <f>'Model objednávkový (MO)'!H$30*(Objednávka_GLOB!F30+Objednávka_GLOB!F50)</f>
        <v>0</v>
      </c>
      <c r="H7" s="277">
        <f>'Model objednávkový (MO)'!I$30*(Objednávka_GLOB!G30+Objednávka_GLOB!G50)</f>
        <v>0</v>
      </c>
      <c r="I7" s="277">
        <f>'Model objednávkový (MO)'!J$30*(Objednávka_GLOB!H30+Objednávka_GLOB!H50)</f>
        <v>0</v>
      </c>
      <c r="J7" s="277">
        <f>'Model objednávkový (MO)'!K$30*(Objednávka_GLOB!I30+Objednávka_GLOB!I50)</f>
        <v>0</v>
      </c>
      <c r="K7" s="277">
        <f>'Model objednávkový (MO)'!L$30*(Objednávka_GLOB!J30+Objednávka_GLOB!J50)</f>
        <v>0</v>
      </c>
      <c r="L7" s="277">
        <f>'Model objednávkový (MO)'!M$30*(Objednávka_GLOB!K30+Objednávka_GLOB!K50)</f>
        <v>0</v>
      </c>
      <c r="M7" s="277">
        <f>'Model objednávkový (MO)'!N$30*(Objednávka_GLOB!L30+Objednávka_GLOB!L50)</f>
        <v>0</v>
      </c>
      <c r="N7" s="277">
        <f>'Model objednávkový (MO)'!O$30*(Objednávka_GLOB!M30+Objednávka_GLOB!M50)</f>
        <v>0</v>
      </c>
      <c r="O7" s="277">
        <f>'Model objednávkový (MO)'!P$30*(Objednávka_GLOB!N30+Objednávka_GLOB!N50)</f>
        <v>0</v>
      </c>
      <c r="P7" s="277">
        <f>'Model objednávkový (MO)'!Q$30*(Objednávka_GLOB!O30+Objednávka_GLOB!O50)</f>
        <v>0</v>
      </c>
      <c r="Q7" s="277">
        <f>'Model objednávkový (MO)'!R$30*(Objednávka_GLOB!P30+Objednávka_GLOB!P50)</f>
        <v>0</v>
      </c>
      <c r="R7" s="277">
        <f>'Model objednávkový (MO)'!S$30*(Objednávka_GLOB!Q30+Objednávka_GLOB!Q50)</f>
        <v>0</v>
      </c>
    </row>
    <row r="8" spans="1:18" x14ac:dyDescent="0.25">
      <c r="A8" s="5" t="s">
        <v>277</v>
      </c>
      <c r="B8" s="6"/>
      <c r="C8" s="194"/>
      <c r="D8" s="277">
        <f>'Model objednávkový (MO)'!E$30*(Objednávka_GLOB!C31+Objednávka_GLOB!C51)</f>
        <v>0</v>
      </c>
      <c r="E8" s="277">
        <f>'Model objednávkový (MO)'!F$30*(Objednávka_GLOB!D31+Objednávka_GLOB!D51)</f>
        <v>0</v>
      </c>
      <c r="F8" s="277">
        <f>'Model objednávkový (MO)'!G$30*(Objednávka_GLOB!E31+Objednávka_GLOB!E51)</f>
        <v>0</v>
      </c>
      <c r="G8" s="277">
        <f>'Model objednávkový (MO)'!H$30*(Objednávka_GLOB!F31+Objednávka_GLOB!F51)</f>
        <v>0</v>
      </c>
      <c r="H8" s="277">
        <f>'Model objednávkový (MO)'!I$30*(Objednávka_GLOB!G31+Objednávka_GLOB!G51)</f>
        <v>0</v>
      </c>
      <c r="I8" s="277">
        <f>'Model objednávkový (MO)'!J$30*(Objednávka_GLOB!H31+Objednávka_GLOB!H51)</f>
        <v>0</v>
      </c>
      <c r="J8" s="277">
        <f>'Model objednávkový (MO)'!K$30*(Objednávka_GLOB!I31+Objednávka_GLOB!I51)</f>
        <v>0</v>
      </c>
      <c r="K8" s="277">
        <f>'Model objednávkový (MO)'!L$30*(Objednávka_GLOB!J31+Objednávka_GLOB!J51)</f>
        <v>0</v>
      </c>
      <c r="L8" s="277">
        <f>'Model objednávkový (MO)'!M$30*(Objednávka_GLOB!K31+Objednávka_GLOB!K51)</f>
        <v>0</v>
      </c>
      <c r="M8" s="277">
        <f>'Model objednávkový (MO)'!N$30*(Objednávka_GLOB!L31+Objednávka_GLOB!L51)</f>
        <v>0</v>
      </c>
      <c r="N8" s="277">
        <f>'Model objednávkový (MO)'!O$30*(Objednávka_GLOB!M31+Objednávka_GLOB!M51)</f>
        <v>0</v>
      </c>
      <c r="O8" s="277">
        <f>'Model objednávkový (MO)'!P$30*(Objednávka_GLOB!N31+Objednávka_GLOB!N51)</f>
        <v>0</v>
      </c>
      <c r="P8" s="277">
        <f>'Model objednávkový (MO)'!Q$30*(Objednávka_GLOB!O31+Objednávka_GLOB!O51)</f>
        <v>0</v>
      </c>
      <c r="Q8" s="277">
        <f>'Model objednávkový (MO)'!R$30*(Objednávka_GLOB!P31+Objednávka_GLOB!P51)</f>
        <v>0</v>
      </c>
      <c r="R8" s="277">
        <f>'Model objednávkový (MO)'!S$30*(Objednávka_GLOB!Q31+Objednávka_GLOB!Q51)</f>
        <v>0</v>
      </c>
    </row>
    <row r="9" spans="1:18" x14ac:dyDescent="0.25">
      <c r="A9" s="5" t="s">
        <v>278</v>
      </c>
      <c r="B9" s="6"/>
      <c r="C9" s="194"/>
      <c r="D9" s="277">
        <f>'Model objednávkový (MO)'!E$30*(Objednávka_GLOB!C32+Objednávka_GLOB!C52)</f>
        <v>0</v>
      </c>
      <c r="E9" s="277">
        <f>'Model objednávkový (MO)'!F$30*(Objednávka_GLOB!D32+Objednávka_GLOB!D52)</f>
        <v>0</v>
      </c>
      <c r="F9" s="277">
        <f>'Model objednávkový (MO)'!G$30*(Objednávka_GLOB!E32+Objednávka_GLOB!E52)</f>
        <v>0</v>
      </c>
      <c r="G9" s="277">
        <f>'Model objednávkový (MO)'!H$30*(Objednávka_GLOB!F32+Objednávka_GLOB!F52)</f>
        <v>0</v>
      </c>
      <c r="H9" s="277">
        <f>'Model objednávkový (MO)'!I$30*(Objednávka_GLOB!G32+Objednávka_GLOB!G52)</f>
        <v>0</v>
      </c>
      <c r="I9" s="277">
        <f>'Model objednávkový (MO)'!J$30*(Objednávka_GLOB!H32+Objednávka_GLOB!H52)</f>
        <v>0</v>
      </c>
      <c r="J9" s="277">
        <f>'Model objednávkový (MO)'!K$30*(Objednávka_GLOB!I32+Objednávka_GLOB!I52)</f>
        <v>0</v>
      </c>
      <c r="K9" s="277">
        <f>'Model objednávkový (MO)'!L$30*(Objednávka_GLOB!J32+Objednávka_GLOB!J52)</f>
        <v>0</v>
      </c>
      <c r="L9" s="277">
        <f>'Model objednávkový (MO)'!M$30*(Objednávka_GLOB!K32+Objednávka_GLOB!K52)</f>
        <v>0</v>
      </c>
      <c r="M9" s="277">
        <f>'Model objednávkový (MO)'!N$30*(Objednávka_GLOB!L32+Objednávka_GLOB!L52)</f>
        <v>0</v>
      </c>
      <c r="N9" s="277">
        <f>'Model objednávkový (MO)'!O$30*(Objednávka_GLOB!M32+Objednávka_GLOB!M52)</f>
        <v>0</v>
      </c>
      <c r="O9" s="277">
        <f>'Model objednávkový (MO)'!P$30*(Objednávka_GLOB!N32+Objednávka_GLOB!N52)</f>
        <v>0</v>
      </c>
      <c r="P9" s="277">
        <f>'Model objednávkový (MO)'!Q$30*(Objednávka_GLOB!O32+Objednávka_GLOB!O52)</f>
        <v>0</v>
      </c>
      <c r="Q9" s="277">
        <f>'Model objednávkový (MO)'!R$30*(Objednávka_GLOB!P32+Objednávka_GLOB!P52)</f>
        <v>0</v>
      </c>
      <c r="R9" s="277">
        <f>'Model objednávkový (MO)'!S$30*(Objednávka_GLOB!Q32+Objednávka_GLOB!Q52)</f>
        <v>0</v>
      </c>
    </row>
    <row r="10" spans="1:18" x14ac:dyDescent="0.25">
      <c r="A10" s="5" t="s">
        <v>279</v>
      </c>
      <c r="B10" s="6"/>
      <c r="C10" s="194"/>
      <c r="D10" s="277">
        <f>'Model objednávkový (MO)'!E$30*(Objednávka_GLOB!C33+Objednávka_GLOB!C53)</f>
        <v>0</v>
      </c>
      <c r="E10" s="277">
        <f>'Model objednávkový (MO)'!F$30*(Objednávka_GLOB!D33+Objednávka_GLOB!D53)</f>
        <v>0</v>
      </c>
      <c r="F10" s="277">
        <f>'Model objednávkový (MO)'!G$30*(Objednávka_GLOB!E33+Objednávka_GLOB!E53)</f>
        <v>0</v>
      </c>
      <c r="G10" s="277">
        <f>'Model objednávkový (MO)'!H$30*(Objednávka_GLOB!F33+Objednávka_GLOB!F53)</f>
        <v>0</v>
      </c>
      <c r="H10" s="277">
        <f>'Model objednávkový (MO)'!I$30*(Objednávka_GLOB!G33+Objednávka_GLOB!G53)</f>
        <v>0</v>
      </c>
      <c r="I10" s="277">
        <f>'Model objednávkový (MO)'!J$30*(Objednávka_GLOB!H33+Objednávka_GLOB!H53)</f>
        <v>0</v>
      </c>
      <c r="J10" s="277">
        <f>'Model objednávkový (MO)'!K$30*(Objednávka_GLOB!I33+Objednávka_GLOB!I53)</f>
        <v>0</v>
      </c>
      <c r="K10" s="277">
        <f>'Model objednávkový (MO)'!L$30*(Objednávka_GLOB!J33+Objednávka_GLOB!J53)</f>
        <v>0</v>
      </c>
      <c r="L10" s="277">
        <f>'Model objednávkový (MO)'!M$30*(Objednávka_GLOB!K33+Objednávka_GLOB!K53)</f>
        <v>0</v>
      </c>
      <c r="M10" s="277">
        <f>'Model objednávkový (MO)'!N$30*(Objednávka_GLOB!L33+Objednávka_GLOB!L53)</f>
        <v>0</v>
      </c>
      <c r="N10" s="277">
        <f>'Model objednávkový (MO)'!O$30*(Objednávka_GLOB!M33+Objednávka_GLOB!M53)</f>
        <v>0</v>
      </c>
      <c r="O10" s="277">
        <f>'Model objednávkový (MO)'!P$30*(Objednávka_GLOB!N33+Objednávka_GLOB!N53)</f>
        <v>0</v>
      </c>
      <c r="P10" s="277">
        <f>'Model objednávkový (MO)'!Q$30*(Objednávka_GLOB!O33+Objednávka_GLOB!O53)</f>
        <v>0</v>
      </c>
      <c r="Q10" s="277">
        <f>'Model objednávkový (MO)'!R$30*(Objednávka_GLOB!P33+Objednávka_GLOB!P53)</f>
        <v>0</v>
      </c>
      <c r="R10" s="277">
        <f>'Model objednávkový (MO)'!S$30*(Objednávka_GLOB!Q33+Objednávka_GLOB!Q53)</f>
        <v>0</v>
      </c>
    </row>
    <row r="11" spans="1:18" x14ac:dyDescent="0.25">
      <c r="A11" s="5" t="s">
        <v>280</v>
      </c>
      <c r="B11" s="6"/>
      <c r="C11" s="194"/>
      <c r="D11" s="277">
        <f>'Model objednávkový (MO)'!E$30*(Objednávka_GLOB!C34+Objednávka_GLOB!C54)</f>
        <v>0</v>
      </c>
      <c r="E11" s="277">
        <f>'Model objednávkový (MO)'!F$30*(Objednávka_GLOB!D34+Objednávka_GLOB!D54)</f>
        <v>0</v>
      </c>
      <c r="F11" s="277">
        <f>'Model objednávkový (MO)'!G$30*(Objednávka_GLOB!E34+Objednávka_GLOB!E54)</f>
        <v>0</v>
      </c>
      <c r="G11" s="277">
        <f>'Model objednávkový (MO)'!H$30*(Objednávka_GLOB!F34+Objednávka_GLOB!F54)</f>
        <v>0</v>
      </c>
      <c r="H11" s="277">
        <f>'Model objednávkový (MO)'!I$30*(Objednávka_GLOB!G34+Objednávka_GLOB!G54)</f>
        <v>0</v>
      </c>
      <c r="I11" s="277">
        <f>'Model objednávkový (MO)'!J$30*(Objednávka_GLOB!H34+Objednávka_GLOB!H54)</f>
        <v>0</v>
      </c>
      <c r="J11" s="277">
        <f>'Model objednávkový (MO)'!K$30*(Objednávka_GLOB!I34+Objednávka_GLOB!I54)</f>
        <v>0</v>
      </c>
      <c r="K11" s="277">
        <f>'Model objednávkový (MO)'!L$30*(Objednávka_GLOB!J34+Objednávka_GLOB!J54)</f>
        <v>0</v>
      </c>
      <c r="L11" s="277">
        <f>'Model objednávkový (MO)'!M$30*(Objednávka_GLOB!K34+Objednávka_GLOB!K54)</f>
        <v>0</v>
      </c>
      <c r="M11" s="277">
        <f>'Model objednávkový (MO)'!N$30*(Objednávka_GLOB!L34+Objednávka_GLOB!L54)</f>
        <v>0</v>
      </c>
      <c r="N11" s="277">
        <f>'Model objednávkový (MO)'!O$30*(Objednávka_GLOB!M34+Objednávka_GLOB!M54)</f>
        <v>0</v>
      </c>
      <c r="O11" s="277">
        <f>'Model objednávkový (MO)'!P$30*(Objednávka_GLOB!N34+Objednávka_GLOB!N54)</f>
        <v>0</v>
      </c>
      <c r="P11" s="277">
        <f>'Model objednávkový (MO)'!Q$30*(Objednávka_GLOB!O34+Objednávka_GLOB!O54)</f>
        <v>0</v>
      </c>
      <c r="Q11" s="277">
        <f>'Model objednávkový (MO)'!R$30*(Objednávka_GLOB!P34+Objednávka_GLOB!P54)</f>
        <v>0</v>
      </c>
      <c r="R11" s="277">
        <f>'Model objednávkový (MO)'!S$30*(Objednávka_GLOB!Q34+Objednávka_GLOB!Q54)</f>
        <v>0</v>
      </c>
    </row>
    <row r="12" spans="1:18" x14ac:dyDescent="0.25">
      <c r="A12" s="5" t="s">
        <v>281</v>
      </c>
      <c r="B12" s="6"/>
      <c r="C12" s="194"/>
      <c r="D12" s="277">
        <f>'Model objednávkový (MO)'!E$30*(Objednávka_GLOB!C35+Objednávka_GLOB!C55)</f>
        <v>0</v>
      </c>
      <c r="E12" s="277">
        <f>'Model objednávkový (MO)'!F$30*(Objednávka_GLOB!D35+Objednávka_GLOB!D55)</f>
        <v>0</v>
      </c>
      <c r="F12" s="277">
        <f>'Model objednávkový (MO)'!G$30*(Objednávka_GLOB!E35+Objednávka_GLOB!E55)</f>
        <v>0</v>
      </c>
      <c r="G12" s="277">
        <f>'Model objednávkový (MO)'!H$30*(Objednávka_GLOB!F35+Objednávka_GLOB!F55)</f>
        <v>0</v>
      </c>
      <c r="H12" s="277">
        <f>'Model objednávkový (MO)'!I$30*(Objednávka_GLOB!G35+Objednávka_GLOB!G55)</f>
        <v>0</v>
      </c>
      <c r="I12" s="277">
        <f>'Model objednávkový (MO)'!J$30*(Objednávka_GLOB!H35+Objednávka_GLOB!H55)</f>
        <v>0</v>
      </c>
      <c r="J12" s="277">
        <f>'Model objednávkový (MO)'!K$30*(Objednávka_GLOB!I35+Objednávka_GLOB!I55)</f>
        <v>0</v>
      </c>
      <c r="K12" s="277">
        <f>'Model objednávkový (MO)'!L$30*(Objednávka_GLOB!J35+Objednávka_GLOB!J55)</f>
        <v>0</v>
      </c>
      <c r="L12" s="277">
        <f>'Model objednávkový (MO)'!M$30*(Objednávka_GLOB!K35+Objednávka_GLOB!K55)</f>
        <v>0</v>
      </c>
      <c r="M12" s="277">
        <f>'Model objednávkový (MO)'!N$30*(Objednávka_GLOB!L35+Objednávka_GLOB!L55)</f>
        <v>0</v>
      </c>
      <c r="N12" s="277">
        <f>'Model objednávkový (MO)'!O$30*(Objednávka_GLOB!M35+Objednávka_GLOB!M55)</f>
        <v>0</v>
      </c>
      <c r="O12" s="277">
        <f>'Model objednávkový (MO)'!P$30*(Objednávka_GLOB!N35+Objednávka_GLOB!N55)</f>
        <v>0</v>
      </c>
      <c r="P12" s="277">
        <f>'Model objednávkový (MO)'!Q$30*(Objednávka_GLOB!O35+Objednávka_GLOB!O55)</f>
        <v>0</v>
      </c>
      <c r="Q12" s="277">
        <f>'Model objednávkový (MO)'!R$30*(Objednávka_GLOB!P35+Objednávka_GLOB!P55)</f>
        <v>0</v>
      </c>
      <c r="R12" s="277">
        <f>'Model objednávkový (MO)'!S$30*(Objednávka_GLOB!Q35+Objednávka_GLOB!Q55)</f>
        <v>0</v>
      </c>
    </row>
    <row r="13" spans="1:18" x14ac:dyDescent="0.25">
      <c r="A13" s="5" t="s">
        <v>282</v>
      </c>
      <c r="B13" s="6"/>
      <c r="C13" s="194"/>
      <c r="D13" s="277">
        <f>'Model objednávkový (MO)'!E$30*(Objednávka_GLOB!C36+Objednávka_GLOB!C56)</f>
        <v>0</v>
      </c>
      <c r="E13" s="277">
        <f>'Model objednávkový (MO)'!F$30*(Objednávka_GLOB!D36+Objednávka_GLOB!D56)</f>
        <v>0</v>
      </c>
      <c r="F13" s="277">
        <f>'Model objednávkový (MO)'!G$30*(Objednávka_GLOB!E36+Objednávka_GLOB!E56)</f>
        <v>0</v>
      </c>
      <c r="G13" s="277">
        <f>'Model objednávkový (MO)'!H$30*(Objednávka_GLOB!F36+Objednávka_GLOB!F56)</f>
        <v>0</v>
      </c>
      <c r="H13" s="277">
        <f>'Model objednávkový (MO)'!I$30*(Objednávka_GLOB!G36+Objednávka_GLOB!G56)</f>
        <v>0</v>
      </c>
      <c r="I13" s="277">
        <f>'Model objednávkový (MO)'!J$30*(Objednávka_GLOB!H36+Objednávka_GLOB!H56)</f>
        <v>0</v>
      </c>
      <c r="J13" s="277">
        <f>'Model objednávkový (MO)'!K$30*(Objednávka_GLOB!I36+Objednávka_GLOB!I56)</f>
        <v>0</v>
      </c>
      <c r="K13" s="277">
        <f>'Model objednávkový (MO)'!L$30*(Objednávka_GLOB!J36+Objednávka_GLOB!J56)</f>
        <v>0</v>
      </c>
      <c r="L13" s="277">
        <f>'Model objednávkový (MO)'!M$30*(Objednávka_GLOB!K36+Objednávka_GLOB!K56)</f>
        <v>0</v>
      </c>
      <c r="M13" s="277">
        <f>'Model objednávkový (MO)'!N$30*(Objednávka_GLOB!L36+Objednávka_GLOB!L56)</f>
        <v>0</v>
      </c>
      <c r="N13" s="277">
        <f>'Model objednávkový (MO)'!O$30*(Objednávka_GLOB!M36+Objednávka_GLOB!M56)</f>
        <v>0</v>
      </c>
      <c r="O13" s="277">
        <f>'Model objednávkový (MO)'!P$30*(Objednávka_GLOB!N36+Objednávka_GLOB!N56)</f>
        <v>0</v>
      </c>
      <c r="P13" s="277">
        <f>'Model objednávkový (MO)'!Q$30*(Objednávka_GLOB!O36+Objednávka_GLOB!O56)</f>
        <v>0</v>
      </c>
      <c r="Q13" s="277">
        <f>'Model objednávkový (MO)'!R$30*(Objednávka_GLOB!P36+Objednávka_GLOB!P56)</f>
        <v>0</v>
      </c>
      <c r="R13" s="277">
        <f>'Model objednávkový (MO)'!S$30*(Objednávka_GLOB!Q36+Objednávka_GLOB!Q56)</f>
        <v>0</v>
      </c>
    </row>
    <row r="14" spans="1:18" ht="15.75" thickBot="1" x14ac:dyDescent="0.3">
      <c r="A14" s="24" t="s">
        <v>283</v>
      </c>
      <c r="B14" s="56"/>
      <c r="C14" s="129">
        <f>'Model objednávkový (MO)'!E30*(Objednávka_GLOB!C25+Objednávka_GLOB!C45)</f>
        <v>0</v>
      </c>
      <c r="D14" s="283">
        <f>'Model objednávkový (MO)'!E$30*(Objednávka_GLOB!C37+Objednávka_GLOB!C57)+'Model objednávkový (MO)'!F$30*(Objednávka_GLOB!D25+Objednávka_GLOB!D45)</f>
        <v>0</v>
      </c>
      <c r="E14" s="283">
        <f>'Model objednávkový (MO)'!F$30*(Objednávka_GLOB!D37+Objednávka_GLOB!D57)+'Model objednávkový (MO)'!G$30*(Objednávka_GLOB!E25+Objednávka_GLOB!E45)</f>
        <v>0</v>
      </c>
      <c r="F14" s="283">
        <f>'Model objednávkový (MO)'!G$30*(Objednávka_GLOB!E37+Objednávka_GLOB!E57)+'Model objednávkový (MO)'!H$30*(Objednávka_GLOB!F25+Objednávka_GLOB!F45)</f>
        <v>0</v>
      </c>
      <c r="G14" s="283">
        <f>'Model objednávkový (MO)'!H$30*(Objednávka_GLOB!F37+Objednávka_GLOB!F57)+'Model objednávkový (MO)'!I$30*(Objednávka_GLOB!G25+Objednávka_GLOB!G45)</f>
        <v>0</v>
      </c>
      <c r="H14" s="283">
        <f>'Model objednávkový (MO)'!I$30*(Objednávka_GLOB!G37+Objednávka_GLOB!G57)+'Model objednávkový (MO)'!J$30*(Objednávka_GLOB!H25+Objednávka_GLOB!H45)</f>
        <v>0</v>
      </c>
      <c r="I14" s="283">
        <f>'Model objednávkový (MO)'!J$30*(Objednávka_GLOB!H37+Objednávka_GLOB!H57)+'Model objednávkový (MO)'!K$30*(Objednávka_GLOB!I25+Objednávka_GLOB!I45)</f>
        <v>0</v>
      </c>
      <c r="J14" s="283">
        <f>'Model objednávkový (MO)'!K$30*(Objednávka_GLOB!I37+Objednávka_GLOB!I57)+'Model objednávkový (MO)'!L$30*(Objednávka_GLOB!J25+Objednávka_GLOB!J45)</f>
        <v>0</v>
      </c>
      <c r="K14" s="283">
        <f>'Model objednávkový (MO)'!L$30*(Objednávka_GLOB!J37+Objednávka_GLOB!J57)+'Model objednávkový (MO)'!M$30*(Objednávka_GLOB!K25+Objednávka_GLOB!K45)</f>
        <v>0</v>
      </c>
      <c r="L14" s="283">
        <f>'Model objednávkový (MO)'!M$30*(Objednávka_GLOB!K37+Objednávka_GLOB!K57)+'Model objednávkový (MO)'!N$30*(Objednávka_GLOB!L25+Objednávka_GLOB!L45)</f>
        <v>0</v>
      </c>
      <c r="M14" s="283">
        <f>'Model objednávkový (MO)'!N$30*(Objednávka_GLOB!L37+Objednávka_GLOB!L57)+'Model objednávkový (MO)'!O$30*(Objednávka_GLOB!M25+Objednávka_GLOB!M45)</f>
        <v>0</v>
      </c>
      <c r="N14" s="283">
        <f>'Model objednávkový (MO)'!O$30*(Objednávka_GLOB!M37+Objednávka_GLOB!M57)+'Model objednávkový (MO)'!P$30*(Objednávka_GLOB!N25+Objednávka_GLOB!N45)</f>
        <v>0</v>
      </c>
      <c r="O14" s="283">
        <f>'Model objednávkový (MO)'!P$30*(Objednávka_GLOB!N37+Objednávka_GLOB!N57)+'Model objednávkový (MO)'!Q$30*(Objednávka_GLOB!O25+Objednávka_GLOB!O45)</f>
        <v>0</v>
      </c>
      <c r="P14" s="283">
        <f>'Model objednávkový (MO)'!Q$30*(Objednávka_GLOB!O37+Objednávka_GLOB!O57)+'Model objednávkový (MO)'!R$30*(Objednávka_GLOB!P25+Objednávka_GLOB!P45)</f>
        <v>0</v>
      </c>
      <c r="Q14" s="283">
        <f>'Model objednávkový (MO)'!R$30*(Objednávka_GLOB!P37+Objednávka_GLOB!P57)+'Model objednávkový (MO)'!S$30*(Objednávka_GLOB!Q25+Objednávka_GLOB!Q45)</f>
        <v>0</v>
      </c>
      <c r="R14" s="283">
        <f>'Model objednávkový (MO)'!S$30*(Objednávka_GLOB!Q37+Objednávka_GLOB!Q57)</f>
        <v>0</v>
      </c>
    </row>
    <row r="15" spans="1:18" ht="15.75" thickBot="1" x14ac:dyDescent="0.3">
      <c r="A15" s="36" t="s">
        <v>284</v>
      </c>
      <c r="B15" s="59" t="s">
        <v>285</v>
      </c>
      <c r="C15" s="137">
        <f t="shared" ref="C15:R15" si="11">SUM(C3:C14)</f>
        <v>0</v>
      </c>
      <c r="D15" s="138">
        <f t="shared" si="11"/>
        <v>0</v>
      </c>
      <c r="E15" s="138">
        <f t="shared" si="11"/>
        <v>0</v>
      </c>
      <c r="F15" s="138">
        <f t="shared" si="11"/>
        <v>0</v>
      </c>
      <c r="G15" s="138">
        <f t="shared" si="11"/>
        <v>0</v>
      </c>
      <c r="H15" s="138">
        <f t="shared" si="11"/>
        <v>0</v>
      </c>
      <c r="I15" s="138">
        <f t="shared" si="11"/>
        <v>0</v>
      </c>
      <c r="J15" s="138">
        <f t="shared" si="11"/>
        <v>0</v>
      </c>
      <c r="K15" s="138">
        <f t="shared" si="11"/>
        <v>0</v>
      </c>
      <c r="L15" s="138">
        <f t="shared" si="11"/>
        <v>0</v>
      </c>
      <c r="M15" s="138">
        <f t="shared" si="11"/>
        <v>0</v>
      </c>
      <c r="N15" s="138">
        <f t="shared" si="11"/>
        <v>0</v>
      </c>
      <c r="O15" s="138">
        <f t="shared" si="11"/>
        <v>0</v>
      </c>
      <c r="P15" s="138">
        <f t="shared" si="11"/>
        <v>0</v>
      </c>
      <c r="Q15" s="138">
        <f t="shared" si="11"/>
        <v>0</v>
      </c>
      <c r="R15" s="138">
        <f t="shared" si="11"/>
        <v>0</v>
      </c>
    </row>
    <row r="16" spans="1:18" ht="15.75" thickBot="1" x14ac:dyDescent="0.3"/>
    <row r="17" spans="1:18" x14ac:dyDescent="0.25">
      <c r="A17" s="34" t="s">
        <v>286</v>
      </c>
      <c r="B17" s="57"/>
      <c r="C17" s="48" t="s">
        <v>8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</row>
    <row r="18" spans="1:18" ht="15.75" thickBot="1" x14ac:dyDescent="0.3">
      <c r="A18" s="10" t="s">
        <v>287</v>
      </c>
      <c r="B18" s="55"/>
      <c r="C18" s="15">
        <f>C2</f>
        <v>2031</v>
      </c>
      <c r="D18" s="12">
        <f>C18+1</f>
        <v>2032</v>
      </c>
      <c r="E18" s="12">
        <f t="shared" ref="E18:H18" si="12">D18+1</f>
        <v>2033</v>
      </c>
      <c r="F18" s="12">
        <f t="shared" si="12"/>
        <v>2034</v>
      </c>
      <c r="G18" s="12">
        <f t="shared" si="12"/>
        <v>2035</v>
      </c>
      <c r="H18" s="12">
        <f t="shared" si="12"/>
        <v>2036</v>
      </c>
      <c r="I18" s="12">
        <f t="shared" ref="I18" si="13">H18+1</f>
        <v>2037</v>
      </c>
      <c r="J18" s="12">
        <f t="shared" ref="J18" si="14">I18+1</f>
        <v>2038</v>
      </c>
      <c r="K18" s="12">
        <f t="shared" ref="K18" si="15">J18+1</f>
        <v>2039</v>
      </c>
      <c r="L18" s="12">
        <f t="shared" ref="L18" si="16">K18+1</f>
        <v>2040</v>
      </c>
      <c r="M18" s="12">
        <f t="shared" ref="M18" si="17">L18+1</f>
        <v>2041</v>
      </c>
      <c r="N18" s="12">
        <f t="shared" ref="N18" si="18">M18+1</f>
        <v>2042</v>
      </c>
      <c r="O18" s="12">
        <f t="shared" ref="O18" si="19">N18+1</f>
        <v>2043</v>
      </c>
      <c r="P18" s="12">
        <f t="shared" ref="P18" si="20">O18+1</f>
        <v>2044</v>
      </c>
      <c r="Q18" s="12">
        <f t="shared" ref="Q18" si="21">P18+1</f>
        <v>2045</v>
      </c>
      <c r="R18" s="12">
        <f t="shared" ref="R18" si="22">Q18+1</f>
        <v>2046</v>
      </c>
    </row>
    <row r="19" spans="1:18" ht="15.75" thickTop="1" x14ac:dyDescent="0.25">
      <c r="A19" s="3" t="s">
        <v>272</v>
      </c>
      <c r="B19" s="4"/>
      <c r="C19" s="39"/>
      <c r="D19" s="289">
        <f>Skutečnost_GLOB!C89+Skutečnost_ACDC!C89+Skutečnost_AC!C89</f>
        <v>0</v>
      </c>
      <c r="E19" s="289">
        <f>Skutečnost_GLOB!D89+Skutečnost_ACDC!D89+Skutečnost_AC!D89</f>
        <v>0</v>
      </c>
      <c r="F19" s="289">
        <f>Skutečnost_GLOB!E89+Skutečnost_ACDC!E89+Skutečnost_AC!E89</f>
        <v>0</v>
      </c>
      <c r="G19" s="289">
        <f>Skutečnost_GLOB!F89+Skutečnost_ACDC!F89+Skutečnost_AC!F89</f>
        <v>0</v>
      </c>
      <c r="H19" s="289">
        <f>Skutečnost_GLOB!G89+Skutečnost_ACDC!G89+Skutečnost_AC!G89</f>
        <v>0</v>
      </c>
      <c r="I19" s="289">
        <f>Skutečnost_GLOB!H89+Skutečnost_ACDC!H89+Skutečnost_AC!H89</f>
        <v>0</v>
      </c>
      <c r="J19" s="289">
        <f>Skutečnost_GLOB!I89+Skutečnost_ACDC!I89+Skutečnost_AC!I89</f>
        <v>0</v>
      </c>
      <c r="K19" s="289">
        <f>Skutečnost_GLOB!J89+Skutečnost_ACDC!J89+Skutečnost_AC!J89</f>
        <v>0</v>
      </c>
      <c r="L19" s="289">
        <f>Skutečnost_GLOB!K89+Skutečnost_ACDC!K89+Skutečnost_AC!K89</f>
        <v>0</v>
      </c>
      <c r="M19" s="289">
        <f>Skutečnost_GLOB!L89+Skutečnost_ACDC!L89+Skutečnost_AC!L89</f>
        <v>0</v>
      </c>
      <c r="N19" s="289">
        <f>Skutečnost_GLOB!M89+Skutečnost_ACDC!M89+Skutečnost_AC!M89</f>
        <v>0</v>
      </c>
      <c r="O19" s="289">
        <f>Skutečnost_GLOB!N89+Skutečnost_ACDC!N89+Skutečnost_AC!N89</f>
        <v>0</v>
      </c>
      <c r="P19" s="289">
        <f>Skutečnost_GLOB!O89+Skutečnost_ACDC!O89+Skutečnost_AC!O89</f>
        <v>0</v>
      </c>
      <c r="Q19" s="289">
        <f>Skutečnost_GLOB!P89+Skutečnost_ACDC!P89+Skutečnost_AC!P89</f>
        <v>0</v>
      </c>
      <c r="R19" s="289">
        <f>Skutečnost_GLOB!Q89+Skutečnost_ACDC!Q89+Skutečnost_AC!Q89</f>
        <v>0</v>
      </c>
    </row>
    <row r="20" spans="1:18" x14ac:dyDescent="0.25">
      <c r="A20" s="20" t="s">
        <v>273</v>
      </c>
      <c r="B20" s="21"/>
      <c r="C20" s="41"/>
      <c r="D20" s="290">
        <f>Skutečnost_GLOB!C90+Skutečnost_ACDC!C90+Skutečnost_AC!C90</f>
        <v>0</v>
      </c>
      <c r="E20" s="290">
        <f>Skutečnost_GLOB!D90+Skutečnost_ACDC!D90+Skutečnost_AC!D90</f>
        <v>0</v>
      </c>
      <c r="F20" s="290">
        <f>Skutečnost_GLOB!E90+Skutečnost_ACDC!E90+Skutečnost_AC!E90</f>
        <v>0</v>
      </c>
      <c r="G20" s="290">
        <f>Skutečnost_GLOB!F90+Skutečnost_ACDC!F90+Skutečnost_AC!F90</f>
        <v>0</v>
      </c>
      <c r="H20" s="290">
        <f>Skutečnost_GLOB!G90+Skutečnost_ACDC!G90+Skutečnost_AC!G90</f>
        <v>0</v>
      </c>
      <c r="I20" s="290">
        <f>Skutečnost_GLOB!H90+Skutečnost_ACDC!H90+Skutečnost_AC!H90</f>
        <v>0</v>
      </c>
      <c r="J20" s="290">
        <f>Skutečnost_GLOB!I90+Skutečnost_ACDC!I90+Skutečnost_AC!I90</f>
        <v>0</v>
      </c>
      <c r="K20" s="290">
        <f>Skutečnost_GLOB!J90+Skutečnost_ACDC!J90+Skutečnost_AC!J90</f>
        <v>0</v>
      </c>
      <c r="L20" s="290">
        <f>Skutečnost_GLOB!K90+Skutečnost_ACDC!K90+Skutečnost_AC!K90</f>
        <v>0</v>
      </c>
      <c r="M20" s="290">
        <f>Skutečnost_GLOB!L90+Skutečnost_ACDC!L90+Skutečnost_AC!L90</f>
        <v>0</v>
      </c>
      <c r="N20" s="290">
        <f>Skutečnost_GLOB!M90+Skutečnost_ACDC!M90+Skutečnost_AC!M90</f>
        <v>0</v>
      </c>
      <c r="O20" s="290">
        <f>Skutečnost_GLOB!N90+Skutečnost_ACDC!N90+Skutečnost_AC!N90</f>
        <v>0</v>
      </c>
      <c r="P20" s="290">
        <f>Skutečnost_GLOB!O90+Skutečnost_ACDC!O90+Skutečnost_AC!O90</f>
        <v>0</v>
      </c>
      <c r="Q20" s="290">
        <f>Skutečnost_GLOB!P90+Skutečnost_ACDC!P90+Skutečnost_AC!P90</f>
        <v>0</v>
      </c>
      <c r="R20" s="290">
        <f>Skutečnost_GLOB!Q90+Skutečnost_ACDC!Q90+Skutečnost_AC!Q90</f>
        <v>0</v>
      </c>
    </row>
    <row r="21" spans="1:18" x14ac:dyDescent="0.25">
      <c r="A21" s="5" t="s">
        <v>274</v>
      </c>
      <c r="B21" s="6"/>
      <c r="C21" s="41"/>
      <c r="D21" s="290">
        <f>Skutečnost_GLOB!C91+Skutečnost_ACDC!C91+Skutečnost_AC!C91</f>
        <v>0</v>
      </c>
      <c r="E21" s="290">
        <f>Skutečnost_GLOB!D91+Skutečnost_ACDC!D91+Skutečnost_AC!D91</f>
        <v>0</v>
      </c>
      <c r="F21" s="290">
        <f>Skutečnost_GLOB!E91+Skutečnost_ACDC!E91+Skutečnost_AC!E91</f>
        <v>0</v>
      </c>
      <c r="G21" s="290">
        <f>Skutečnost_GLOB!F91+Skutečnost_ACDC!F91+Skutečnost_AC!F91</f>
        <v>0</v>
      </c>
      <c r="H21" s="290">
        <f>Skutečnost_GLOB!G91+Skutečnost_ACDC!G91+Skutečnost_AC!G91</f>
        <v>0</v>
      </c>
      <c r="I21" s="290">
        <f>Skutečnost_GLOB!H91+Skutečnost_ACDC!H91+Skutečnost_AC!H91</f>
        <v>0</v>
      </c>
      <c r="J21" s="290">
        <f>Skutečnost_GLOB!I91+Skutečnost_ACDC!I91+Skutečnost_AC!I91</f>
        <v>0</v>
      </c>
      <c r="K21" s="290">
        <f>Skutečnost_GLOB!J91+Skutečnost_ACDC!J91+Skutečnost_AC!J91</f>
        <v>0</v>
      </c>
      <c r="L21" s="290">
        <f>Skutečnost_GLOB!K91+Skutečnost_ACDC!K91+Skutečnost_AC!K91</f>
        <v>0</v>
      </c>
      <c r="M21" s="290">
        <f>Skutečnost_GLOB!L91+Skutečnost_ACDC!L91+Skutečnost_AC!L91</f>
        <v>0</v>
      </c>
      <c r="N21" s="290">
        <f>Skutečnost_GLOB!M91+Skutečnost_ACDC!M91+Skutečnost_AC!M91</f>
        <v>0</v>
      </c>
      <c r="O21" s="290">
        <f>Skutečnost_GLOB!N91+Skutečnost_ACDC!N91+Skutečnost_AC!N91</f>
        <v>0</v>
      </c>
      <c r="P21" s="290">
        <f>Skutečnost_GLOB!O91+Skutečnost_ACDC!O91+Skutečnost_AC!O91</f>
        <v>0</v>
      </c>
      <c r="Q21" s="290">
        <f>Skutečnost_GLOB!P91+Skutečnost_ACDC!P91+Skutečnost_AC!P91</f>
        <v>0</v>
      </c>
      <c r="R21" s="290">
        <f>Skutečnost_GLOB!Q91+Skutečnost_ACDC!Q91+Skutečnost_AC!Q91</f>
        <v>0</v>
      </c>
    </row>
    <row r="22" spans="1:18" x14ac:dyDescent="0.25">
      <c r="A22" s="5" t="s">
        <v>275</v>
      </c>
      <c r="B22" s="6"/>
      <c r="C22" s="41"/>
      <c r="D22" s="290">
        <f>Skutečnost_GLOB!C92+Skutečnost_ACDC!C92+Skutečnost_AC!C92</f>
        <v>0</v>
      </c>
      <c r="E22" s="290">
        <f>Skutečnost_GLOB!D92+Skutečnost_ACDC!D92+Skutečnost_AC!D92</f>
        <v>0</v>
      </c>
      <c r="F22" s="290">
        <f>Skutečnost_GLOB!E92+Skutečnost_ACDC!E92+Skutečnost_AC!E92</f>
        <v>0</v>
      </c>
      <c r="G22" s="290">
        <f>Skutečnost_GLOB!F92+Skutečnost_ACDC!F92+Skutečnost_AC!F92</f>
        <v>0</v>
      </c>
      <c r="H22" s="290">
        <f>Skutečnost_GLOB!G92+Skutečnost_ACDC!G92+Skutečnost_AC!G92</f>
        <v>0</v>
      </c>
      <c r="I22" s="290">
        <f>Skutečnost_GLOB!H92+Skutečnost_ACDC!H92+Skutečnost_AC!H92</f>
        <v>0</v>
      </c>
      <c r="J22" s="290">
        <f>Skutečnost_GLOB!I92+Skutečnost_ACDC!I92+Skutečnost_AC!I92</f>
        <v>0</v>
      </c>
      <c r="K22" s="290">
        <f>Skutečnost_GLOB!J92+Skutečnost_ACDC!J92+Skutečnost_AC!J92</f>
        <v>0</v>
      </c>
      <c r="L22" s="290">
        <f>Skutečnost_GLOB!K92+Skutečnost_ACDC!K92+Skutečnost_AC!K92</f>
        <v>0</v>
      </c>
      <c r="M22" s="290">
        <f>Skutečnost_GLOB!L92+Skutečnost_ACDC!L92+Skutečnost_AC!L92</f>
        <v>0</v>
      </c>
      <c r="N22" s="290">
        <f>Skutečnost_GLOB!M92+Skutečnost_ACDC!M92+Skutečnost_AC!M92</f>
        <v>0</v>
      </c>
      <c r="O22" s="290">
        <f>Skutečnost_GLOB!N92+Skutečnost_ACDC!N92+Skutečnost_AC!N92</f>
        <v>0</v>
      </c>
      <c r="P22" s="290">
        <f>Skutečnost_GLOB!O92+Skutečnost_ACDC!O92+Skutečnost_AC!O92</f>
        <v>0</v>
      </c>
      <c r="Q22" s="290">
        <f>Skutečnost_GLOB!P92+Skutečnost_ACDC!P92+Skutečnost_AC!P92</f>
        <v>0</v>
      </c>
      <c r="R22" s="290">
        <f>Skutečnost_GLOB!Q92+Skutečnost_ACDC!Q92+Skutečnost_AC!Q92</f>
        <v>0</v>
      </c>
    </row>
    <row r="23" spans="1:18" x14ac:dyDescent="0.25">
      <c r="A23" s="5" t="s">
        <v>276</v>
      </c>
      <c r="B23" s="6"/>
      <c r="C23" s="41"/>
      <c r="D23" s="290">
        <f>Skutečnost_GLOB!C93+Skutečnost_ACDC!C93+Skutečnost_AC!C93</f>
        <v>0</v>
      </c>
      <c r="E23" s="290">
        <f>Skutečnost_GLOB!D93+Skutečnost_ACDC!D93+Skutečnost_AC!D93</f>
        <v>0</v>
      </c>
      <c r="F23" s="290">
        <f>Skutečnost_GLOB!E93+Skutečnost_ACDC!E93+Skutečnost_AC!E93</f>
        <v>0</v>
      </c>
      <c r="G23" s="290">
        <f>Skutečnost_GLOB!F93+Skutečnost_ACDC!F93+Skutečnost_AC!F93</f>
        <v>0</v>
      </c>
      <c r="H23" s="290">
        <f>Skutečnost_GLOB!G93+Skutečnost_ACDC!G93+Skutečnost_AC!G93</f>
        <v>0</v>
      </c>
      <c r="I23" s="290">
        <f>Skutečnost_GLOB!H93+Skutečnost_ACDC!H93+Skutečnost_AC!H93</f>
        <v>0</v>
      </c>
      <c r="J23" s="290">
        <f>Skutečnost_GLOB!I93+Skutečnost_ACDC!I93+Skutečnost_AC!I93</f>
        <v>0</v>
      </c>
      <c r="K23" s="290">
        <f>Skutečnost_GLOB!J93+Skutečnost_ACDC!J93+Skutečnost_AC!J93</f>
        <v>0</v>
      </c>
      <c r="L23" s="290">
        <f>Skutečnost_GLOB!K93+Skutečnost_ACDC!K93+Skutečnost_AC!K93</f>
        <v>0</v>
      </c>
      <c r="M23" s="290">
        <f>Skutečnost_GLOB!L93+Skutečnost_ACDC!L93+Skutečnost_AC!L93</f>
        <v>0</v>
      </c>
      <c r="N23" s="290">
        <f>Skutečnost_GLOB!M93+Skutečnost_ACDC!M93+Skutečnost_AC!M93</f>
        <v>0</v>
      </c>
      <c r="O23" s="290">
        <f>Skutečnost_GLOB!N93+Skutečnost_ACDC!N93+Skutečnost_AC!N93</f>
        <v>0</v>
      </c>
      <c r="P23" s="290">
        <f>Skutečnost_GLOB!O93+Skutečnost_ACDC!O93+Skutečnost_AC!O93</f>
        <v>0</v>
      </c>
      <c r="Q23" s="290">
        <f>Skutečnost_GLOB!P93+Skutečnost_ACDC!P93+Skutečnost_AC!P93</f>
        <v>0</v>
      </c>
      <c r="R23" s="290">
        <f>Skutečnost_GLOB!Q93+Skutečnost_ACDC!Q93+Skutečnost_AC!Q93</f>
        <v>0</v>
      </c>
    </row>
    <row r="24" spans="1:18" x14ac:dyDescent="0.25">
      <c r="A24" s="5" t="s">
        <v>277</v>
      </c>
      <c r="B24" s="6"/>
      <c r="C24" s="41"/>
      <c r="D24" s="290">
        <f>Skutečnost_GLOB!C94+Skutečnost_ACDC!C94+Skutečnost_AC!C94</f>
        <v>0</v>
      </c>
      <c r="E24" s="290">
        <f>Skutečnost_GLOB!D94+Skutečnost_ACDC!D94+Skutečnost_AC!D94</f>
        <v>0</v>
      </c>
      <c r="F24" s="290">
        <f>Skutečnost_GLOB!E94+Skutečnost_ACDC!E94+Skutečnost_AC!E94</f>
        <v>0</v>
      </c>
      <c r="G24" s="290">
        <f>Skutečnost_GLOB!F94+Skutečnost_ACDC!F94+Skutečnost_AC!F94</f>
        <v>0</v>
      </c>
      <c r="H24" s="290">
        <f>Skutečnost_GLOB!G94+Skutečnost_ACDC!G94+Skutečnost_AC!G94</f>
        <v>0</v>
      </c>
      <c r="I24" s="290">
        <f>Skutečnost_GLOB!H94+Skutečnost_ACDC!H94+Skutečnost_AC!H94</f>
        <v>0</v>
      </c>
      <c r="J24" s="290">
        <f>Skutečnost_GLOB!I94+Skutečnost_ACDC!I94+Skutečnost_AC!I94</f>
        <v>0</v>
      </c>
      <c r="K24" s="290">
        <f>Skutečnost_GLOB!J94+Skutečnost_ACDC!J94+Skutečnost_AC!J94</f>
        <v>0</v>
      </c>
      <c r="L24" s="290">
        <f>Skutečnost_GLOB!K94+Skutečnost_ACDC!K94+Skutečnost_AC!K94</f>
        <v>0</v>
      </c>
      <c r="M24" s="290">
        <f>Skutečnost_GLOB!L94+Skutečnost_ACDC!L94+Skutečnost_AC!L94</f>
        <v>0</v>
      </c>
      <c r="N24" s="290">
        <f>Skutečnost_GLOB!M94+Skutečnost_ACDC!M94+Skutečnost_AC!M94</f>
        <v>0</v>
      </c>
      <c r="O24" s="290">
        <f>Skutečnost_GLOB!N94+Skutečnost_ACDC!N94+Skutečnost_AC!N94</f>
        <v>0</v>
      </c>
      <c r="P24" s="290">
        <f>Skutečnost_GLOB!O94+Skutečnost_ACDC!O94+Skutečnost_AC!O94</f>
        <v>0</v>
      </c>
      <c r="Q24" s="290">
        <f>Skutečnost_GLOB!P94+Skutečnost_ACDC!P94+Skutečnost_AC!P94</f>
        <v>0</v>
      </c>
      <c r="R24" s="290">
        <f>Skutečnost_GLOB!Q94+Skutečnost_ACDC!Q94+Skutečnost_AC!Q94</f>
        <v>0</v>
      </c>
    </row>
    <row r="25" spans="1:18" x14ac:dyDescent="0.25">
      <c r="A25" s="5" t="s">
        <v>278</v>
      </c>
      <c r="B25" s="6"/>
      <c r="C25" s="41"/>
      <c r="D25" s="290">
        <f>Skutečnost_GLOB!C95+Skutečnost_ACDC!C95+Skutečnost_AC!C95</f>
        <v>0</v>
      </c>
      <c r="E25" s="290">
        <f>Skutečnost_GLOB!D95+Skutečnost_ACDC!D95+Skutečnost_AC!D95</f>
        <v>0</v>
      </c>
      <c r="F25" s="290">
        <f>Skutečnost_GLOB!E95+Skutečnost_ACDC!E95+Skutečnost_AC!E95</f>
        <v>0</v>
      </c>
      <c r="G25" s="290">
        <f>Skutečnost_GLOB!F95+Skutečnost_ACDC!F95+Skutečnost_AC!F95</f>
        <v>0</v>
      </c>
      <c r="H25" s="290">
        <f>Skutečnost_GLOB!G95+Skutečnost_ACDC!G95+Skutečnost_AC!G95</f>
        <v>0</v>
      </c>
      <c r="I25" s="290">
        <f>Skutečnost_GLOB!H95+Skutečnost_ACDC!H95+Skutečnost_AC!H95</f>
        <v>0</v>
      </c>
      <c r="J25" s="290">
        <f>Skutečnost_GLOB!I95+Skutečnost_ACDC!I95+Skutečnost_AC!I95</f>
        <v>0</v>
      </c>
      <c r="K25" s="290">
        <f>Skutečnost_GLOB!J95+Skutečnost_ACDC!J95+Skutečnost_AC!J95</f>
        <v>0</v>
      </c>
      <c r="L25" s="290">
        <f>Skutečnost_GLOB!K95+Skutečnost_ACDC!K95+Skutečnost_AC!K95</f>
        <v>0</v>
      </c>
      <c r="M25" s="290">
        <f>Skutečnost_GLOB!L95+Skutečnost_ACDC!L95+Skutečnost_AC!L95</f>
        <v>0</v>
      </c>
      <c r="N25" s="290">
        <f>Skutečnost_GLOB!M95+Skutečnost_ACDC!M95+Skutečnost_AC!M95</f>
        <v>0</v>
      </c>
      <c r="O25" s="290">
        <f>Skutečnost_GLOB!N95+Skutečnost_ACDC!N95+Skutečnost_AC!N95</f>
        <v>0</v>
      </c>
      <c r="P25" s="290">
        <f>Skutečnost_GLOB!O95+Skutečnost_ACDC!O95+Skutečnost_AC!O95</f>
        <v>0</v>
      </c>
      <c r="Q25" s="290">
        <f>Skutečnost_GLOB!P95+Skutečnost_ACDC!P95+Skutečnost_AC!P95</f>
        <v>0</v>
      </c>
      <c r="R25" s="290">
        <f>Skutečnost_GLOB!Q95+Skutečnost_ACDC!Q95+Skutečnost_AC!Q95</f>
        <v>0</v>
      </c>
    </row>
    <row r="26" spans="1:18" x14ac:dyDescent="0.25">
      <c r="A26" s="5" t="s">
        <v>279</v>
      </c>
      <c r="B26" s="6"/>
      <c r="C26" s="41"/>
      <c r="D26" s="290">
        <f>Skutečnost_GLOB!C96+Skutečnost_ACDC!C96+Skutečnost_AC!C96</f>
        <v>0</v>
      </c>
      <c r="E26" s="290">
        <f>Skutečnost_GLOB!D96+Skutečnost_ACDC!D96+Skutečnost_AC!D96</f>
        <v>0</v>
      </c>
      <c r="F26" s="290">
        <f>Skutečnost_GLOB!E96+Skutečnost_ACDC!E96+Skutečnost_AC!E96</f>
        <v>0</v>
      </c>
      <c r="G26" s="290">
        <f>Skutečnost_GLOB!F96+Skutečnost_ACDC!F96+Skutečnost_AC!F96</f>
        <v>0</v>
      </c>
      <c r="H26" s="290">
        <f>Skutečnost_GLOB!G96+Skutečnost_ACDC!G96+Skutečnost_AC!G96</f>
        <v>0</v>
      </c>
      <c r="I26" s="290">
        <f>Skutečnost_GLOB!H96+Skutečnost_ACDC!H96+Skutečnost_AC!H96</f>
        <v>0</v>
      </c>
      <c r="J26" s="290">
        <f>Skutečnost_GLOB!I96+Skutečnost_ACDC!I96+Skutečnost_AC!I96</f>
        <v>0</v>
      </c>
      <c r="K26" s="290">
        <f>Skutečnost_GLOB!J96+Skutečnost_ACDC!J96+Skutečnost_AC!J96</f>
        <v>0</v>
      </c>
      <c r="L26" s="290">
        <f>Skutečnost_GLOB!K96+Skutečnost_ACDC!K96+Skutečnost_AC!K96</f>
        <v>0</v>
      </c>
      <c r="M26" s="290">
        <f>Skutečnost_GLOB!L96+Skutečnost_ACDC!L96+Skutečnost_AC!L96</f>
        <v>0</v>
      </c>
      <c r="N26" s="290">
        <f>Skutečnost_GLOB!M96+Skutečnost_ACDC!M96+Skutečnost_AC!M96</f>
        <v>0</v>
      </c>
      <c r="O26" s="290">
        <f>Skutečnost_GLOB!N96+Skutečnost_ACDC!N96+Skutečnost_AC!N96</f>
        <v>0</v>
      </c>
      <c r="P26" s="290">
        <f>Skutečnost_GLOB!O96+Skutečnost_ACDC!O96+Skutečnost_AC!O96</f>
        <v>0</v>
      </c>
      <c r="Q26" s="290">
        <f>Skutečnost_GLOB!P96+Skutečnost_ACDC!P96+Skutečnost_AC!P96</f>
        <v>0</v>
      </c>
      <c r="R26" s="290">
        <f>Skutečnost_GLOB!Q96+Skutečnost_ACDC!Q96+Skutečnost_AC!Q96</f>
        <v>0</v>
      </c>
    </row>
    <row r="27" spans="1:18" x14ac:dyDescent="0.25">
      <c r="A27" s="5" t="s">
        <v>280</v>
      </c>
      <c r="B27" s="6"/>
      <c r="C27" s="41"/>
      <c r="D27" s="290">
        <f>Skutečnost_GLOB!C97+Skutečnost_ACDC!C97+Skutečnost_AC!C97</f>
        <v>0</v>
      </c>
      <c r="E27" s="290">
        <f>Skutečnost_GLOB!D97+Skutečnost_ACDC!D97+Skutečnost_AC!D97</f>
        <v>0</v>
      </c>
      <c r="F27" s="290">
        <f>Skutečnost_GLOB!E97+Skutečnost_ACDC!E97+Skutečnost_AC!E97</f>
        <v>0</v>
      </c>
      <c r="G27" s="290">
        <f>Skutečnost_GLOB!F97+Skutečnost_ACDC!F97+Skutečnost_AC!F97</f>
        <v>0</v>
      </c>
      <c r="H27" s="290">
        <f>Skutečnost_GLOB!G97+Skutečnost_ACDC!G97+Skutečnost_AC!G97</f>
        <v>0</v>
      </c>
      <c r="I27" s="290">
        <f>Skutečnost_GLOB!H97+Skutečnost_ACDC!H97+Skutečnost_AC!H97</f>
        <v>0</v>
      </c>
      <c r="J27" s="290">
        <f>Skutečnost_GLOB!I97+Skutečnost_ACDC!I97+Skutečnost_AC!I97</f>
        <v>0</v>
      </c>
      <c r="K27" s="290">
        <f>Skutečnost_GLOB!J97+Skutečnost_ACDC!J97+Skutečnost_AC!J97</f>
        <v>0</v>
      </c>
      <c r="L27" s="290">
        <f>Skutečnost_GLOB!K97+Skutečnost_ACDC!K97+Skutečnost_AC!K97</f>
        <v>0</v>
      </c>
      <c r="M27" s="290">
        <f>Skutečnost_GLOB!L97+Skutečnost_ACDC!L97+Skutečnost_AC!L97</f>
        <v>0</v>
      </c>
      <c r="N27" s="290">
        <f>Skutečnost_GLOB!M97+Skutečnost_ACDC!M97+Skutečnost_AC!M97</f>
        <v>0</v>
      </c>
      <c r="O27" s="290">
        <f>Skutečnost_GLOB!N97+Skutečnost_ACDC!N97+Skutečnost_AC!N97</f>
        <v>0</v>
      </c>
      <c r="P27" s="290">
        <f>Skutečnost_GLOB!O97+Skutečnost_ACDC!O97+Skutečnost_AC!O97</f>
        <v>0</v>
      </c>
      <c r="Q27" s="290">
        <f>Skutečnost_GLOB!P97+Skutečnost_ACDC!P97+Skutečnost_AC!P97</f>
        <v>0</v>
      </c>
      <c r="R27" s="290">
        <f>Skutečnost_GLOB!Q97+Skutečnost_ACDC!Q97+Skutečnost_AC!Q97</f>
        <v>0</v>
      </c>
    </row>
    <row r="28" spans="1:18" x14ac:dyDescent="0.25">
      <c r="A28" s="5" t="s">
        <v>281</v>
      </c>
      <c r="B28" s="6"/>
      <c r="C28" s="41"/>
      <c r="D28" s="290">
        <f>Skutečnost_GLOB!C98+Skutečnost_ACDC!C98+Skutečnost_AC!C98</f>
        <v>0</v>
      </c>
      <c r="E28" s="290">
        <f>Skutečnost_GLOB!D98+Skutečnost_ACDC!D98+Skutečnost_AC!D98</f>
        <v>0</v>
      </c>
      <c r="F28" s="290">
        <f>Skutečnost_GLOB!E98+Skutečnost_ACDC!E98+Skutečnost_AC!E98</f>
        <v>0</v>
      </c>
      <c r="G28" s="290">
        <f>Skutečnost_GLOB!F98+Skutečnost_ACDC!F98+Skutečnost_AC!F98</f>
        <v>0</v>
      </c>
      <c r="H28" s="290">
        <f>Skutečnost_GLOB!G98+Skutečnost_ACDC!G98+Skutečnost_AC!G98</f>
        <v>0</v>
      </c>
      <c r="I28" s="290">
        <f>Skutečnost_GLOB!H98+Skutečnost_ACDC!H98+Skutečnost_AC!H98</f>
        <v>0</v>
      </c>
      <c r="J28" s="290">
        <f>Skutečnost_GLOB!I98+Skutečnost_ACDC!I98+Skutečnost_AC!I98</f>
        <v>0</v>
      </c>
      <c r="K28" s="290">
        <f>Skutečnost_GLOB!J98+Skutečnost_ACDC!J98+Skutečnost_AC!J98</f>
        <v>0</v>
      </c>
      <c r="L28" s="290">
        <f>Skutečnost_GLOB!K98+Skutečnost_ACDC!K98+Skutečnost_AC!K98</f>
        <v>0</v>
      </c>
      <c r="M28" s="290">
        <f>Skutečnost_GLOB!L98+Skutečnost_ACDC!L98+Skutečnost_AC!L98</f>
        <v>0</v>
      </c>
      <c r="N28" s="290">
        <f>Skutečnost_GLOB!M98+Skutečnost_ACDC!M98+Skutečnost_AC!M98</f>
        <v>0</v>
      </c>
      <c r="O28" s="290">
        <f>Skutečnost_GLOB!N98+Skutečnost_ACDC!N98+Skutečnost_AC!N98</f>
        <v>0</v>
      </c>
      <c r="P28" s="290">
        <f>Skutečnost_GLOB!O98+Skutečnost_ACDC!O98+Skutečnost_AC!O98</f>
        <v>0</v>
      </c>
      <c r="Q28" s="290">
        <f>Skutečnost_GLOB!P98+Skutečnost_ACDC!P98+Skutečnost_AC!P98</f>
        <v>0</v>
      </c>
      <c r="R28" s="290">
        <f>Skutečnost_GLOB!Q98+Skutečnost_ACDC!Q98+Skutečnost_AC!Q98</f>
        <v>0</v>
      </c>
    </row>
    <row r="29" spans="1:18" x14ac:dyDescent="0.25">
      <c r="A29" s="5" t="s">
        <v>282</v>
      </c>
      <c r="B29" s="6"/>
      <c r="C29" s="41"/>
      <c r="D29" s="290">
        <f>Skutečnost_GLOB!C99+Skutečnost_ACDC!C99+Skutečnost_AC!C99</f>
        <v>0</v>
      </c>
      <c r="E29" s="290">
        <f>Skutečnost_GLOB!D99+Skutečnost_ACDC!D99+Skutečnost_AC!D99</f>
        <v>0</v>
      </c>
      <c r="F29" s="290">
        <f>Skutečnost_GLOB!E99+Skutečnost_ACDC!E99+Skutečnost_AC!E99</f>
        <v>0</v>
      </c>
      <c r="G29" s="290">
        <f>Skutečnost_GLOB!F99+Skutečnost_ACDC!F99+Skutečnost_AC!F99</f>
        <v>0</v>
      </c>
      <c r="H29" s="290">
        <f>Skutečnost_GLOB!G99+Skutečnost_ACDC!G99+Skutečnost_AC!G99</f>
        <v>0</v>
      </c>
      <c r="I29" s="290">
        <f>Skutečnost_GLOB!H99+Skutečnost_ACDC!H99+Skutečnost_AC!H99</f>
        <v>0</v>
      </c>
      <c r="J29" s="290">
        <f>Skutečnost_GLOB!I99+Skutečnost_ACDC!I99+Skutečnost_AC!I99</f>
        <v>0</v>
      </c>
      <c r="K29" s="290">
        <f>Skutečnost_GLOB!J99+Skutečnost_ACDC!J99+Skutečnost_AC!J99</f>
        <v>0</v>
      </c>
      <c r="L29" s="290">
        <f>Skutečnost_GLOB!K99+Skutečnost_ACDC!K99+Skutečnost_AC!K99</f>
        <v>0</v>
      </c>
      <c r="M29" s="290">
        <f>Skutečnost_GLOB!L99+Skutečnost_ACDC!L99+Skutečnost_AC!L99</f>
        <v>0</v>
      </c>
      <c r="N29" s="290">
        <f>Skutečnost_GLOB!M99+Skutečnost_ACDC!M99+Skutečnost_AC!M99</f>
        <v>0</v>
      </c>
      <c r="O29" s="290">
        <f>Skutečnost_GLOB!N99+Skutečnost_ACDC!N99+Skutečnost_AC!N99</f>
        <v>0</v>
      </c>
      <c r="P29" s="290">
        <f>Skutečnost_GLOB!O99+Skutečnost_ACDC!O99+Skutečnost_AC!O99</f>
        <v>0</v>
      </c>
      <c r="Q29" s="290">
        <f>Skutečnost_GLOB!P99+Skutečnost_ACDC!P99+Skutečnost_AC!P99</f>
        <v>0</v>
      </c>
      <c r="R29" s="290">
        <f>Skutečnost_GLOB!Q99+Skutečnost_ACDC!Q99+Skutečnost_AC!Q99</f>
        <v>0</v>
      </c>
    </row>
    <row r="30" spans="1:18" ht="15.75" thickBot="1" x14ac:dyDescent="0.3">
      <c r="A30" s="24" t="s">
        <v>283</v>
      </c>
      <c r="B30" s="56"/>
      <c r="C30" s="43">
        <f>Skutečnost_GLOB!C88+Skutečnost_ACDC!C88+Skutečnost_AC!C88</f>
        <v>0</v>
      </c>
      <c r="D30" s="44">
        <f>Skutečnost_GLOB!D88+Skutečnost_ACDC!D88+Skutečnost_AC!D88+Skutečnost_GLOB!C100+Skutečnost_ACDC!C100+Skutečnost_AC!C100</f>
        <v>0</v>
      </c>
      <c r="E30" s="44">
        <f>Skutečnost_GLOB!E88+Skutečnost_ACDC!E88+Skutečnost_AC!E88+Skutečnost_GLOB!D100+Skutečnost_ACDC!D100+Skutečnost_AC!D100</f>
        <v>0</v>
      </c>
      <c r="F30" s="44">
        <f>Skutečnost_GLOB!F88+Skutečnost_ACDC!F88+Skutečnost_AC!F88+Skutečnost_GLOB!E100+Skutečnost_ACDC!E100+Skutečnost_AC!E100</f>
        <v>0</v>
      </c>
      <c r="G30" s="44">
        <f>Skutečnost_GLOB!G88+Skutečnost_ACDC!G88+Skutečnost_AC!G88+Skutečnost_GLOB!F100+Skutečnost_ACDC!F100+Skutečnost_AC!F100</f>
        <v>0</v>
      </c>
      <c r="H30" s="44">
        <f>Skutečnost_GLOB!H88+Skutečnost_ACDC!H88+Skutečnost_AC!H88+Skutečnost_GLOB!G100+Skutečnost_ACDC!G100+Skutečnost_AC!G100</f>
        <v>0</v>
      </c>
      <c r="I30" s="44">
        <f>Skutečnost_GLOB!I88+Skutečnost_ACDC!I88+Skutečnost_AC!I88+Skutečnost_GLOB!H100+Skutečnost_ACDC!H100+Skutečnost_AC!H100</f>
        <v>0</v>
      </c>
      <c r="J30" s="44">
        <f>Skutečnost_GLOB!J88+Skutečnost_ACDC!J88+Skutečnost_AC!J88+Skutečnost_GLOB!I100+Skutečnost_ACDC!I100+Skutečnost_AC!I100</f>
        <v>0</v>
      </c>
      <c r="K30" s="44">
        <f>Skutečnost_GLOB!K88+Skutečnost_ACDC!K88+Skutečnost_AC!K88+Skutečnost_GLOB!J100+Skutečnost_ACDC!J100+Skutečnost_AC!J100</f>
        <v>0</v>
      </c>
      <c r="L30" s="44">
        <f>Skutečnost_GLOB!L88+Skutečnost_ACDC!L88+Skutečnost_AC!L88+Skutečnost_GLOB!K100+Skutečnost_ACDC!K100+Skutečnost_AC!K100</f>
        <v>0</v>
      </c>
      <c r="M30" s="44">
        <f>Skutečnost_GLOB!M88+Skutečnost_ACDC!M88+Skutečnost_AC!M88+Skutečnost_GLOB!L100+Skutečnost_ACDC!L100+Skutečnost_AC!L100</f>
        <v>0</v>
      </c>
      <c r="N30" s="44">
        <f>Skutečnost_GLOB!N88+Skutečnost_ACDC!N88+Skutečnost_AC!N88+Skutečnost_GLOB!M100+Skutečnost_ACDC!M100+Skutečnost_AC!M100</f>
        <v>0</v>
      </c>
      <c r="O30" s="44">
        <f>Skutečnost_GLOB!O88+Skutečnost_ACDC!O88+Skutečnost_AC!O88+Skutečnost_GLOB!N100+Skutečnost_ACDC!N100+Skutečnost_AC!N100</f>
        <v>0</v>
      </c>
      <c r="P30" s="44">
        <f>Skutečnost_GLOB!P88+Skutečnost_ACDC!P88+Skutečnost_AC!P88+Skutečnost_GLOB!O100+Skutečnost_ACDC!O100+Skutečnost_AC!O100</f>
        <v>0</v>
      </c>
      <c r="Q30" s="44">
        <f>Skutečnost_GLOB!Q88+Skutečnost_ACDC!Q88+Skutečnost_AC!Q88+Skutečnost_GLOB!P100+Skutečnost_ACDC!P100+Skutečnost_AC!P100</f>
        <v>0</v>
      </c>
      <c r="R30" s="44">
        <f>Skutečnost_GLOB!Q100+Skutečnost_ACDC!Q100+Skutečnost_AC!Q100</f>
        <v>0</v>
      </c>
    </row>
    <row r="31" spans="1:18" ht="15.75" thickBot="1" x14ac:dyDescent="0.3">
      <c r="A31" s="36" t="s">
        <v>288</v>
      </c>
      <c r="B31" s="64"/>
      <c r="C31" s="37">
        <f t="shared" ref="C31:R31" si="23">SUM(C19:C30)</f>
        <v>0</v>
      </c>
      <c r="D31" s="38">
        <f>SUM(D19:D30)</f>
        <v>0</v>
      </c>
      <c r="E31" s="38">
        <f t="shared" si="23"/>
        <v>0</v>
      </c>
      <c r="F31" s="38">
        <f t="shared" si="23"/>
        <v>0</v>
      </c>
      <c r="G31" s="38">
        <f t="shared" si="23"/>
        <v>0</v>
      </c>
      <c r="H31" s="38">
        <f t="shared" si="23"/>
        <v>0</v>
      </c>
      <c r="I31" s="38">
        <f t="shared" si="23"/>
        <v>0</v>
      </c>
      <c r="J31" s="38">
        <f t="shared" si="23"/>
        <v>0</v>
      </c>
      <c r="K31" s="38">
        <f t="shared" si="23"/>
        <v>0</v>
      </c>
      <c r="L31" s="38">
        <f t="shared" si="23"/>
        <v>0</v>
      </c>
      <c r="M31" s="38">
        <f t="shared" si="23"/>
        <v>0</v>
      </c>
      <c r="N31" s="38">
        <f t="shared" si="23"/>
        <v>0</v>
      </c>
      <c r="O31" s="38">
        <f t="shared" si="23"/>
        <v>0</v>
      </c>
      <c r="P31" s="38">
        <f t="shared" si="23"/>
        <v>0</v>
      </c>
      <c r="Q31" s="38">
        <f t="shared" si="23"/>
        <v>0</v>
      </c>
      <c r="R31" s="38">
        <f t="shared" si="23"/>
        <v>0</v>
      </c>
    </row>
    <row r="32" spans="1:18" ht="15.75" thickBot="1" x14ac:dyDescent="0.3"/>
    <row r="33" spans="1:18" x14ac:dyDescent="0.25">
      <c r="A33" s="34" t="s">
        <v>289</v>
      </c>
      <c r="B33" s="57"/>
      <c r="C33" s="48" t="s">
        <v>8</v>
      </c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</row>
    <row r="34" spans="1:18" ht="15.75" thickBot="1" x14ac:dyDescent="0.3">
      <c r="A34" s="10" t="s">
        <v>290</v>
      </c>
      <c r="B34" s="55"/>
      <c r="C34" s="15">
        <f>C18</f>
        <v>2031</v>
      </c>
      <c r="D34" s="12">
        <f>C34+1</f>
        <v>2032</v>
      </c>
      <c r="E34" s="12">
        <f t="shared" ref="E34:H34" si="24">D34+1</f>
        <v>2033</v>
      </c>
      <c r="F34" s="12">
        <f t="shared" si="24"/>
        <v>2034</v>
      </c>
      <c r="G34" s="12">
        <f t="shared" si="24"/>
        <v>2035</v>
      </c>
      <c r="H34" s="12">
        <f t="shared" si="24"/>
        <v>2036</v>
      </c>
      <c r="I34" s="12">
        <f t="shared" ref="I34" si="25">H34+1</f>
        <v>2037</v>
      </c>
      <c r="J34" s="12">
        <f t="shared" ref="J34" si="26">I34+1</f>
        <v>2038</v>
      </c>
      <c r="K34" s="12">
        <f t="shared" ref="K34" si="27">J34+1</f>
        <v>2039</v>
      </c>
      <c r="L34" s="12">
        <f t="shared" ref="L34" si="28">K34+1</f>
        <v>2040</v>
      </c>
      <c r="M34" s="12">
        <f t="shared" ref="M34" si="29">L34+1</f>
        <v>2041</v>
      </c>
      <c r="N34" s="12">
        <f t="shared" ref="N34" si="30">M34+1</f>
        <v>2042</v>
      </c>
      <c r="O34" s="12">
        <f t="shared" ref="O34" si="31">N34+1</f>
        <v>2043</v>
      </c>
      <c r="P34" s="12">
        <f t="shared" ref="P34" si="32">O34+1</f>
        <v>2044</v>
      </c>
      <c r="Q34" s="12">
        <f t="shared" ref="Q34" si="33">P34+1</f>
        <v>2045</v>
      </c>
      <c r="R34" s="12">
        <f t="shared" ref="R34" si="34">Q34+1</f>
        <v>2046</v>
      </c>
    </row>
    <row r="35" spans="1:18" ht="15.75" thickTop="1" x14ac:dyDescent="0.25">
      <c r="A35" s="3" t="s">
        <v>272</v>
      </c>
      <c r="B35" s="4"/>
      <c r="C35" s="192"/>
      <c r="D35" s="276">
        <f>D3+D19</f>
        <v>0</v>
      </c>
      <c r="E35" s="276">
        <f t="shared" ref="E35:H35" si="35">E3+E19</f>
        <v>0</v>
      </c>
      <c r="F35" s="276">
        <f t="shared" si="35"/>
        <v>0</v>
      </c>
      <c r="G35" s="276">
        <f t="shared" si="35"/>
        <v>0</v>
      </c>
      <c r="H35" s="276">
        <f t="shared" si="35"/>
        <v>0</v>
      </c>
      <c r="I35" s="276">
        <f t="shared" ref="I35:R35" si="36">I3+I19</f>
        <v>0</v>
      </c>
      <c r="J35" s="276">
        <f t="shared" si="36"/>
        <v>0</v>
      </c>
      <c r="K35" s="276">
        <f t="shared" si="36"/>
        <v>0</v>
      </c>
      <c r="L35" s="276">
        <f t="shared" si="36"/>
        <v>0</v>
      </c>
      <c r="M35" s="276">
        <f t="shared" si="36"/>
        <v>0</v>
      </c>
      <c r="N35" s="276">
        <f t="shared" si="36"/>
        <v>0</v>
      </c>
      <c r="O35" s="276">
        <f t="shared" si="36"/>
        <v>0</v>
      </c>
      <c r="P35" s="276">
        <f t="shared" si="36"/>
        <v>0</v>
      </c>
      <c r="Q35" s="276">
        <f t="shared" si="36"/>
        <v>0</v>
      </c>
      <c r="R35" s="276">
        <f t="shared" si="36"/>
        <v>0</v>
      </c>
    </row>
    <row r="36" spans="1:18" x14ac:dyDescent="0.25">
      <c r="A36" s="20" t="s">
        <v>273</v>
      </c>
      <c r="B36" s="21"/>
      <c r="C36" s="194"/>
      <c r="D36" s="277">
        <f t="shared" ref="D36:D45" si="37">D4+D20</f>
        <v>0</v>
      </c>
      <c r="E36" s="277">
        <f t="shared" ref="E36:H36" si="38">E4+E20</f>
        <v>0</v>
      </c>
      <c r="F36" s="277">
        <f t="shared" si="38"/>
        <v>0</v>
      </c>
      <c r="G36" s="277">
        <f t="shared" si="38"/>
        <v>0</v>
      </c>
      <c r="H36" s="277">
        <f t="shared" si="38"/>
        <v>0</v>
      </c>
      <c r="I36" s="277">
        <f t="shared" ref="I36:R36" si="39">I4+I20</f>
        <v>0</v>
      </c>
      <c r="J36" s="277">
        <f t="shared" si="39"/>
        <v>0</v>
      </c>
      <c r="K36" s="277">
        <f t="shared" si="39"/>
        <v>0</v>
      </c>
      <c r="L36" s="277">
        <f t="shared" si="39"/>
        <v>0</v>
      </c>
      <c r="M36" s="277">
        <f t="shared" si="39"/>
        <v>0</v>
      </c>
      <c r="N36" s="277">
        <f t="shared" si="39"/>
        <v>0</v>
      </c>
      <c r="O36" s="277">
        <f t="shared" si="39"/>
        <v>0</v>
      </c>
      <c r="P36" s="277">
        <f t="shared" si="39"/>
        <v>0</v>
      </c>
      <c r="Q36" s="277">
        <f t="shared" si="39"/>
        <v>0</v>
      </c>
      <c r="R36" s="277">
        <f t="shared" si="39"/>
        <v>0</v>
      </c>
    </row>
    <row r="37" spans="1:18" x14ac:dyDescent="0.25">
      <c r="A37" s="5" t="s">
        <v>274</v>
      </c>
      <c r="B37" s="6"/>
      <c r="C37" s="194"/>
      <c r="D37" s="277">
        <f t="shared" si="37"/>
        <v>0</v>
      </c>
      <c r="E37" s="277">
        <f t="shared" ref="E37:H37" si="40">E5+E21</f>
        <v>0</v>
      </c>
      <c r="F37" s="277">
        <f t="shared" si="40"/>
        <v>0</v>
      </c>
      <c r="G37" s="277">
        <f t="shared" si="40"/>
        <v>0</v>
      </c>
      <c r="H37" s="277">
        <f t="shared" si="40"/>
        <v>0</v>
      </c>
      <c r="I37" s="277">
        <f t="shared" ref="I37:R37" si="41">I5+I21</f>
        <v>0</v>
      </c>
      <c r="J37" s="277">
        <f t="shared" si="41"/>
        <v>0</v>
      </c>
      <c r="K37" s="277">
        <f t="shared" si="41"/>
        <v>0</v>
      </c>
      <c r="L37" s="277">
        <f t="shared" si="41"/>
        <v>0</v>
      </c>
      <c r="M37" s="277">
        <f t="shared" si="41"/>
        <v>0</v>
      </c>
      <c r="N37" s="277">
        <f t="shared" si="41"/>
        <v>0</v>
      </c>
      <c r="O37" s="277">
        <f t="shared" si="41"/>
        <v>0</v>
      </c>
      <c r="P37" s="277">
        <f t="shared" si="41"/>
        <v>0</v>
      </c>
      <c r="Q37" s="277">
        <f t="shared" si="41"/>
        <v>0</v>
      </c>
      <c r="R37" s="277">
        <f t="shared" si="41"/>
        <v>0</v>
      </c>
    </row>
    <row r="38" spans="1:18" x14ac:dyDescent="0.25">
      <c r="A38" s="5" t="s">
        <v>275</v>
      </c>
      <c r="B38" s="6"/>
      <c r="C38" s="194"/>
      <c r="D38" s="277">
        <f t="shared" si="37"/>
        <v>0</v>
      </c>
      <c r="E38" s="277">
        <f t="shared" ref="E38:H38" si="42">E6+E22</f>
        <v>0</v>
      </c>
      <c r="F38" s="277">
        <f t="shared" si="42"/>
        <v>0</v>
      </c>
      <c r="G38" s="277">
        <f t="shared" si="42"/>
        <v>0</v>
      </c>
      <c r="H38" s="277">
        <f t="shared" si="42"/>
        <v>0</v>
      </c>
      <c r="I38" s="277">
        <f t="shared" ref="I38:R38" si="43">I6+I22</f>
        <v>0</v>
      </c>
      <c r="J38" s="277">
        <f t="shared" si="43"/>
        <v>0</v>
      </c>
      <c r="K38" s="277">
        <f t="shared" si="43"/>
        <v>0</v>
      </c>
      <c r="L38" s="277">
        <f t="shared" si="43"/>
        <v>0</v>
      </c>
      <c r="M38" s="277">
        <f t="shared" si="43"/>
        <v>0</v>
      </c>
      <c r="N38" s="277">
        <f t="shared" si="43"/>
        <v>0</v>
      </c>
      <c r="O38" s="277">
        <f t="shared" si="43"/>
        <v>0</v>
      </c>
      <c r="P38" s="277">
        <f t="shared" si="43"/>
        <v>0</v>
      </c>
      <c r="Q38" s="277">
        <f t="shared" si="43"/>
        <v>0</v>
      </c>
      <c r="R38" s="277">
        <f t="shared" si="43"/>
        <v>0</v>
      </c>
    </row>
    <row r="39" spans="1:18" x14ac:dyDescent="0.25">
      <c r="A39" s="5" t="s">
        <v>276</v>
      </c>
      <c r="B39" s="6"/>
      <c r="C39" s="194"/>
      <c r="D39" s="277">
        <f t="shared" si="37"/>
        <v>0</v>
      </c>
      <c r="E39" s="277">
        <f t="shared" ref="E39:H39" si="44">E7+E23</f>
        <v>0</v>
      </c>
      <c r="F39" s="277">
        <f t="shared" si="44"/>
        <v>0</v>
      </c>
      <c r="G39" s="277">
        <f t="shared" si="44"/>
        <v>0</v>
      </c>
      <c r="H39" s="277">
        <f t="shared" si="44"/>
        <v>0</v>
      </c>
      <c r="I39" s="277">
        <f t="shared" ref="I39:R39" si="45">I7+I23</f>
        <v>0</v>
      </c>
      <c r="J39" s="277">
        <f t="shared" si="45"/>
        <v>0</v>
      </c>
      <c r="K39" s="277">
        <f t="shared" si="45"/>
        <v>0</v>
      </c>
      <c r="L39" s="277">
        <f t="shared" si="45"/>
        <v>0</v>
      </c>
      <c r="M39" s="277">
        <f t="shared" si="45"/>
        <v>0</v>
      </c>
      <c r="N39" s="277">
        <f t="shared" si="45"/>
        <v>0</v>
      </c>
      <c r="O39" s="277">
        <f t="shared" si="45"/>
        <v>0</v>
      </c>
      <c r="P39" s="277">
        <f t="shared" si="45"/>
        <v>0</v>
      </c>
      <c r="Q39" s="277">
        <f t="shared" si="45"/>
        <v>0</v>
      </c>
      <c r="R39" s="277">
        <f t="shared" si="45"/>
        <v>0</v>
      </c>
    </row>
    <row r="40" spans="1:18" x14ac:dyDescent="0.25">
      <c r="A40" s="5" t="s">
        <v>277</v>
      </c>
      <c r="B40" s="6"/>
      <c r="C40" s="194"/>
      <c r="D40" s="277">
        <f t="shared" si="37"/>
        <v>0</v>
      </c>
      <c r="E40" s="277">
        <f t="shared" ref="E40:H40" si="46">E8+E24</f>
        <v>0</v>
      </c>
      <c r="F40" s="277">
        <f t="shared" si="46"/>
        <v>0</v>
      </c>
      <c r="G40" s="277">
        <f t="shared" si="46"/>
        <v>0</v>
      </c>
      <c r="H40" s="277">
        <f t="shared" si="46"/>
        <v>0</v>
      </c>
      <c r="I40" s="277">
        <f t="shared" ref="I40:R40" si="47">I8+I24</f>
        <v>0</v>
      </c>
      <c r="J40" s="277">
        <f t="shared" si="47"/>
        <v>0</v>
      </c>
      <c r="K40" s="277">
        <f t="shared" si="47"/>
        <v>0</v>
      </c>
      <c r="L40" s="277">
        <f t="shared" si="47"/>
        <v>0</v>
      </c>
      <c r="M40" s="277">
        <f t="shared" si="47"/>
        <v>0</v>
      </c>
      <c r="N40" s="277">
        <f t="shared" si="47"/>
        <v>0</v>
      </c>
      <c r="O40" s="277">
        <f t="shared" si="47"/>
        <v>0</v>
      </c>
      <c r="P40" s="277">
        <f t="shared" si="47"/>
        <v>0</v>
      </c>
      <c r="Q40" s="277">
        <f t="shared" si="47"/>
        <v>0</v>
      </c>
      <c r="R40" s="277">
        <f t="shared" si="47"/>
        <v>0</v>
      </c>
    </row>
    <row r="41" spans="1:18" x14ac:dyDescent="0.25">
      <c r="A41" s="5" t="s">
        <v>278</v>
      </c>
      <c r="B41" s="6"/>
      <c r="C41" s="194"/>
      <c r="D41" s="277">
        <f t="shared" si="37"/>
        <v>0</v>
      </c>
      <c r="E41" s="277">
        <f t="shared" ref="E41:H41" si="48">E9+E25</f>
        <v>0</v>
      </c>
      <c r="F41" s="277">
        <f t="shared" si="48"/>
        <v>0</v>
      </c>
      <c r="G41" s="277">
        <f t="shared" si="48"/>
        <v>0</v>
      </c>
      <c r="H41" s="277">
        <f t="shared" si="48"/>
        <v>0</v>
      </c>
      <c r="I41" s="277">
        <f t="shared" ref="I41:R41" si="49">I9+I25</f>
        <v>0</v>
      </c>
      <c r="J41" s="277">
        <f t="shared" si="49"/>
        <v>0</v>
      </c>
      <c r="K41" s="277">
        <f t="shared" si="49"/>
        <v>0</v>
      </c>
      <c r="L41" s="277">
        <f t="shared" si="49"/>
        <v>0</v>
      </c>
      <c r="M41" s="277">
        <f t="shared" si="49"/>
        <v>0</v>
      </c>
      <c r="N41" s="277">
        <f t="shared" si="49"/>
        <v>0</v>
      </c>
      <c r="O41" s="277">
        <f t="shared" si="49"/>
        <v>0</v>
      </c>
      <c r="P41" s="277">
        <f t="shared" si="49"/>
        <v>0</v>
      </c>
      <c r="Q41" s="277">
        <f t="shared" si="49"/>
        <v>0</v>
      </c>
      <c r="R41" s="277">
        <f t="shared" si="49"/>
        <v>0</v>
      </c>
    </row>
    <row r="42" spans="1:18" x14ac:dyDescent="0.25">
      <c r="A42" s="5" t="s">
        <v>279</v>
      </c>
      <c r="B42" s="6"/>
      <c r="C42" s="194"/>
      <c r="D42" s="277">
        <f t="shared" si="37"/>
        <v>0</v>
      </c>
      <c r="E42" s="277">
        <f t="shared" ref="E42:H42" si="50">E10+E26</f>
        <v>0</v>
      </c>
      <c r="F42" s="277">
        <f t="shared" si="50"/>
        <v>0</v>
      </c>
      <c r="G42" s="277">
        <f t="shared" si="50"/>
        <v>0</v>
      </c>
      <c r="H42" s="277">
        <f t="shared" si="50"/>
        <v>0</v>
      </c>
      <c r="I42" s="277">
        <f t="shared" ref="I42:R42" si="51">I10+I26</f>
        <v>0</v>
      </c>
      <c r="J42" s="277">
        <f t="shared" si="51"/>
        <v>0</v>
      </c>
      <c r="K42" s="277">
        <f t="shared" si="51"/>
        <v>0</v>
      </c>
      <c r="L42" s="277">
        <f t="shared" si="51"/>
        <v>0</v>
      </c>
      <c r="M42" s="277">
        <f t="shared" si="51"/>
        <v>0</v>
      </c>
      <c r="N42" s="277">
        <f t="shared" si="51"/>
        <v>0</v>
      </c>
      <c r="O42" s="277">
        <f t="shared" si="51"/>
        <v>0</v>
      </c>
      <c r="P42" s="277">
        <f t="shared" si="51"/>
        <v>0</v>
      </c>
      <c r="Q42" s="277">
        <f t="shared" si="51"/>
        <v>0</v>
      </c>
      <c r="R42" s="277">
        <f t="shared" si="51"/>
        <v>0</v>
      </c>
    </row>
    <row r="43" spans="1:18" x14ac:dyDescent="0.25">
      <c r="A43" s="5" t="s">
        <v>280</v>
      </c>
      <c r="B43" s="6"/>
      <c r="C43" s="194"/>
      <c r="D43" s="277">
        <f t="shared" si="37"/>
        <v>0</v>
      </c>
      <c r="E43" s="277">
        <f t="shared" ref="E43:H43" si="52">E11+E27</f>
        <v>0</v>
      </c>
      <c r="F43" s="277">
        <f t="shared" si="52"/>
        <v>0</v>
      </c>
      <c r="G43" s="277">
        <f t="shared" si="52"/>
        <v>0</v>
      </c>
      <c r="H43" s="277">
        <f t="shared" si="52"/>
        <v>0</v>
      </c>
      <c r="I43" s="277">
        <f t="shared" ref="I43:R43" si="53">I11+I27</f>
        <v>0</v>
      </c>
      <c r="J43" s="277">
        <f t="shared" si="53"/>
        <v>0</v>
      </c>
      <c r="K43" s="277">
        <f t="shared" si="53"/>
        <v>0</v>
      </c>
      <c r="L43" s="277">
        <f t="shared" si="53"/>
        <v>0</v>
      </c>
      <c r="M43" s="277">
        <f t="shared" si="53"/>
        <v>0</v>
      </c>
      <c r="N43" s="277">
        <f t="shared" si="53"/>
        <v>0</v>
      </c>
      <c r="O43" s="277">
        <f t="shared" si="53"/>
        <v>0</v>
      </c>
      <c r="P43" s="277">
        <f t="shared" si="53"/>
        <v>0</v>
      </c>
      <c r="Q43" s="277">
        <f t="shared" si="53"/>
        <v>0</v>
      </c>
      <c r="R43" s="277">
        <f t="shared" si="53"/>
        <v>0</v>
      </c>
    </row>
    <row r="44" spans="1:18" x14ac:dyDescent="0.25">
      <c r="A44" s="5" t="s">
        <v>281</v>
      </c>
      <c r="B44" s="6"/>
      <c r="C44" s="194"/>
      <c r="D44" s="277">
        <f t="shared" si="37"/>
        <v>0</v>
      </c>
      <c r="E44" s="277">
        <f t="shared" ref="E44:H44" si="54">E12+E28</f>
        <v>0</v>
      </c>
      <c r="F44" s="277">
        <f t="shared" si="54"/>
        <v>0</v>
      </c>
      <c r="G44" s="277">
        <f t="shared" si="54"/>
        <v>0</v>
      </c>
      <c r="H44" s="277">
        <f t="shared" si="54"/>
        <v>0</v>
      </c>
      <c r="I44" s="277">
        <f t="shared" ref="I44:R44" si="55">I12+I28</f>
        <v>0</v>
      </c>
      <c r="J44" s="277">
        <f t="shared" si="55"/>
        <v>0</v>
      </c>
      <c r="K44" s="277">
        <f t="shared" si="55"/>
        <v>0</v>
      </c>
      <c r="L44" s="277">
        <f t="shared" si="55"/>
        <v>0</v>
      </c>
      <c r="M44" s="277">
        <f t="shared" si="55"/>
        <v>0</v>
      </c>
      <c r="N44" s="277">
        <f t="shared" si="55"/>
        <v>0</v>
      </c>
      <c r="O44" s="277">
        <f t="shared" si="55"/>
        <v>0</v>
      </c>
      <c r="P44" s="277">
        <f t="shared" si="55"/>
        <v>0</v>
      </c>
      <c r="Q44" s="277">
        <f t="shared" si="55"/>
        <v>0</v>
      </c>
      <c r="R44" s="277">
        <f t="shared" si="55"/>
        <v>0</v>
      </c>
    </row>
    <row r="45" spans="1:18" x14ac:dyDescent="0.25">
      <c r="A45" s="5" t="s">
        <v>282</v>
      </c>
      <c r="B45" s="6"/>
      <c r="C45" s="194"/>
      <c r="D45" s="277">
        <f t="shared" si="37"/>
        <v>0</v>
      </c>
      <c r="E45" s="277">
        <f t="shared" ref="E45:H45" si="56">E13+E29</f>
        <v>0</v>
      </c>
      <c r="F45" s="277">
        <f t="shared" si="56"/>
        <v>0</v>
      </c>
      <c r="G45" s="277">
        <f t="shared" si="56"/>
        <v>0</v>
      </c>
      <c r="H45" s="277">
        <f t="shared" si="56"/>
        <v>0</v>
      </c>
      <c r="I45" s="277">
        <f t="shared" ref="I45:R45" si="57">I13+I29</f>
        <v>0</v>
      </c>
      <c r="J45" s="277">
        <f t="shared" si="57"/>
        <v>0</v>
      </c>
      <c r="K45" s="277">
        <f t="shared" si="57"/>
        <v>0</v>
      </c>
      <c r="L45" s="277">
        <f t="shared" si="57"/>
        <v>0</v>
      </c>
      <c r="M45" s="277">
        <f t="shared" si="57"/>
        <v>0</v>
      </c>
      <c r="N45" s="277">
        <f t="shared" si="57"/>
        <v>0</v>
      </c>
      <c r="O45" s="277">
        <f t="shared" si="57"/>
        <v>0</v>
      </c>
      <c r="P45" s="277">
        <f t="shared" si="57"/>
        <v>0</v>
      </c>
      <c r="Q45" s="277">
        <f t="shared" si="57"/>
        <v>0</v>
      </c>
      <c r="R45" s="277">
        <f t="shared" si="57"/>
        <v>0</v>
      </c>
    </row>
    <row r="46" spans="1:18" ht="15.75" thickBot="1" x14ac:dyDescent="0.3">
      <c r="A46" s="24" t="s">
        <v>283</v>
      </c>
      <c r="B46" s="58"/>
      <c r="C46" s="129">
        <f t="shared" ref="C46:D46" si="58">C14+C30</f>
        <v>0</v>
      </c>
      <c r="D46" s="130">
        <f t="shared" si="58"/>
        <v>0</v>
      </c>
      <c r="E46" s="130">
        <f t="shared" ref="E46:H46" si="59">E14+E30</f>
        <v>0</v>
      </c>
      <c r="F46" s="130">
        <f t="shared" si="59"/>
        <v>0</v>
      </c>
      <c r="G46" s="130">
        <f t="shared" si="59"/>
        <v>0</v>
      </c>
      <c r="H46" s="130">
        <f t="shared" si="59"/>
        <v>0</v>
      </c>
      <c r="I46" s="130">
        <f t="shared" ref="I46:R46" si="60">I14+I30</f>
        <v>0</v>
      </c>
      <c r="J46" s="130">
        <f t="shared" si="60"/>
        <v>0</v>
      </c>
      <c r="K46" s="130">
        <f t="shared" si="60"/>
        <v>0</v>
      </c>
      <c r="L46" s="130">
        <f t="shared" si="60"/>
        <v>0</v>
      </c>
      <c r="M46" s="130">
        <f t="shared" si="60"/>
        <v>0</v>
      </c>
      <c r="N46" s="130">
        <f t="shared" si="60"/>
        <v>0</v>
      </c>
      <c r="O46" s="130">
        <f t="shared" si="60"/>
        <v>0</v>
      </c>
      <c r="P46" s="130">
        <f t="shared" si="60"/>
        <v>0</v>
      </c>
      <c r="Q46" s="130">
        <f t="shared" si="60"/>
        <v>0</v>
      </c>
      <c r="R46" s="130">
        <f t="shared" si="60"/>
        <v>0</v>
      </c>
    </row>
    <row r="47" spans="1:18" ht="15.75" thickBot="1" x14ac:dyDescent="0.3">
      <c r="A47" s="36" t="s">
        <v>291</v>
      </c>
      <c r="B47" s="278" t="s">
        <v>292</v>
      </c>
      <c r="C47" s="137">
        <f t="shared" ref="C47:R47" si="61">SUM(C35:C46)</f>
        <v>0</v>
      </c>
      <c r="D47" s="138">
        <f t="shared" si="61"/>
        <v>0</v>
      </c>
      <c r="E47" s="138">
        <f t="shared" si="61"/>
        <v>0</v>
      </c>
      <c r="F47" s="138">
        <f t="shared" si="61"/>
        <v>0</v>
      </c>
      <c r="G47" s="138">
        <f t="shared" si="61"/>
        <v>0</v>
      </c>
      <c r="H47" s="138">
        <f t="shared" si="61"/>
        <v>0</v>
      </c>
      <c r="I47" s="138">
        <f t="shared" si="61"/>
        <v>0</v>
      </c>
      <c r="J47" s="138">
        <f t="shared" si="61"/>
        <v>0</v>
      </c>
      <c r="K47" s="138">
        <f t="shared" si="61"/>
        <v>0</v>
      </c>
      <c r="L47" s="138">
        <f t="shared" si="61"/>
        <v>0</v>
      </c>
      <c r="M47" s="138">
        <f t="shared" si="61"/>
        <v>0</v>
      </c>
      <c r="N47" s="138">
        <f t="shared" si="61"/>
        <v>0</v>
      </c>
      <c r="O47" s="138">
        <f t="shared" si="61"/>
        <v>0</v>
      </c>
      <c r="P47" s="138">
        <f t="shared" si="61"/>
        <v>0</v>
      </c>
      <c r="Q47" s="138">
        <f t="shared" si="61"/>
        <v>0</v>
      </c>
      <c r="R47" s="138">
        <f t="shared" si="61"/>
        <v>0</v>
      </c>
    </row>
    <row r="48" spans="1:18" ht="15.75" thickBot="1" x14ac:dyDescent="0.3"/>
    <row r="49" spans="1:18" x14ac:dyDescent="0.25">
      <c r="A49" s="34" t="s">
        <v>293</v>
      </c>
      <c r="B49" s="57"/>
      <c r="C49" s="48" t="s">
        <v>8</v>
      </c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</row>
    <row r="50" spans="1:18" ht="15.75" thickBot="1" x14ac:dyDescent="0.3">
      <c r="A50" s="10" t="s">
        <v>294</v>
      </c>
      <c r="B50" s="55"/>
      <c r="C50" s="15">
        <f>C34</f>
        <v>2031</v>
      </c>
      <c r="D50" s="12">
        <f>C50+1</f>
        <v>2032</v>
      </c>
      <c r="E50" s="12">
        <f t="shared" ref="E50:H50" si="62">D50+1</f>
        <v>2033</v>
      </c>
      <c r="F50" s="12">
        <f t="shared" si="62"/>
        <v>2034</v>
      </c>
      <c r="G50" s="12">
        <f t="shared" si="62"/>
        <v>2035</v>
      </c>
      <c r="H50" s="12">
        <f t="shared" si="62"/>
        <v>2036</v>
      </c>
      <c r="I50" s="12">
        <f t="shared" ref="I50" si="63">H50+1</f>
        <v>2037</v>
      </c>
      <c r="J50" s="12">
        <f t="shared" ref="J50" si="64">I50+1</f>
        <v>2038</v>
      </c>
      <c r="K50" s="12">
        <f t="shared" ref="K50" si="65">J50+1</f>
        <v>2039</v>
      </c>
      <c r="L50" s="12">
        <f t="shared" ref="L50" si="66">K50+1</f>
        <v>2040</v>
      </c>
      <c r="M50" s="12">
        <f t="shared" ref="M50" si="67">L50+1</f>
        <v>2041</v>
      </c>
      <c r="N50" s="12">
        <f t="shared" ref="N50" si="68">M50+1</f>
        <v>2042</v>
      </c>
      <c r="O50" s="12">
        <f t="shared" ref="O50" si="69">N50+1</f>
        <v>2043</v>
      </c>
      <c r="P50" s="12">
        <f t="shared" ref="P50" si="70">O50+1</f>
        <v>2044</v>
      </c>
      <c r="Q50" s="12">
        <f t="shared" ref="Q50" si="71">P50+1</f>
        <v>2045</v>
      </c>
      <c r="R50" s="12">
        <f t="shared" ref="R50" si="72">Q50+1</f>
        <v>2046</v>
      </c>
    </row>
    <row r="51" spans="1:18" ht="15.75" thickTop="1" x14ac:dyDescent="0.25">
      <c r="A51" s="3" t="s">
        <v>272</v>
      </c>
      <c r="B51" s="4"/>
      <c r="C51" s="279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6"/>
      <c r="O51" s="416"/>
      <c r="P51" s="416"/>
      <c r="Q51" s="416"/>
      <c r="R51" s="416"/>
    </row>
    <row r="52" spans="1:18" x14ac:dyDescent="0.25">
      <c r="A52" s="20" t="s">
        <v>273</v>
      </c>
      <c r="B52" s="21"/>
      <c r="C52" s="280"/>
      <c r="D52" s="417"/>
      <c r="E52" s="418"/>
      <c r="F52" s="417"/>
      <c r="G52" s="418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417"/>
    </row>
    <row r="53" spans="1:18" x14ac:dyDescent="0.25">
      <c r="A53" s="5" t="s">
        <v>274</v>
      </c>
      <c r="B53" s="6"/>
      <c r="C53" s="281"/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</row>
    <row r="54" spans="1:18" x14ac:dyDescent="0.25">
      <c r="A54" s="5" t="s">
        <v>275</v>
      </c>
      <c r="B54" s="6"/>
      <c r="C54" s="281"/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</row>
    <row r="55" spans="1:18" x14ac:dyDescent="0.25">
      <c r="A55" s="5" t="s">
        <v>276</v>
      </c>
      <c r="B55" s="6"/>
      <c r="C55" s="281"/>
      <c r="D55" s="417"/>
      <c r="E55" s="417"/>
      <c r="F55" s="417"/>
      <c r="G55" s="417"/>
      <c r="H55" s="417"/>
      <c r="I55" s="417"/>
      <c r="J55" s="417"/>
      <c r="K55" s="417"/>
      <c r="L55" s="417"/>
      <c r="M55" s="417"/>
      <c r="N55" s="417"/>
      <c r="O55" s="417"/>
      <c r="P55" s="417"/>
      <c r="Q55" s="417"/>
      <c r="R55" s="417"/>
    </row>
    <row r="56" spans="1:18" x14ac:dyDescent="0.25">
      <c r="A56" s="5" t="s">
        <v>277</v>
      </c>
      <c r="B56" s="6"/>
      <c r="C56" s="281"/>
      <c r="D56" s="417"/>
      <c r="E56" s="417"/>
      <c r="F56" s="417"/>
      <c r="G56" s="417"/>
      <c r="H56" s="417"/>
      <c r="I56" s="417"/>
      <c r="J56" s="417"/>
      <c r="K56" s="417"/>
      <c r="L56" s="417"/>
      <c r="M56" s="417"/>
      <c r="N56" s="417"/>
      <c r="O56" s="417"/>
      <c r="P56" s="417"/>
      <c r="Q56" s="417"/>
      <c r="R56" s="417"/>
    </row>
    <row r="57" spans="1:18" x14ac:dyDescent="0.25">
      <c r="A57" s="5" t="s">
        <v>278</v>
      </c>
      <c r="B57" s="6"/>
      <c r="C57" s="281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R57" s="417"/>
    </row>
    <row r="58" spans="1:18" x14ac:dyDescent="0.25">
      <c r="A58" s="5" t="s">
        <v>279</v>
      </c>
      <c r="B58" s="6"/>
      <c r="C58" s="281"/>
      <c r="D58" s="417"/>
      <c r="E58" s="417"/>
      <c r="F58" s="417"/>
      <c r="G58" s="417"/>
      <c r="H58" s="417"/>
      <c r="I58" s="417"/>
      <c r="J58" s="417"/>
      <c r="K58" s="417"/>
      <c r="L58" s="417"/>
      <c r="M58" s="417"/>
      <c r="N58" s="417"/>
      <c r="O58" s="417"/>
      <c r="P58" s="417"/>
      <c r="Q58" s="417"/>
      <c r="R58" s="417"/>
    </row>
    <row r="59" spans="1:18" x14ac:dyDescent="0.25">
      <c r="A59" s="5" t="s">
        <v>280</v>
      </c>
      <c r="B59" s="6"/>
      <c r="C59" s="281"/>
      <c r="D59" s="417"/>
      <c r="E59" s="417"/>
      <c r="F59" s="417"/>
      <c r="G59" s="417"/>
      <c r="H59" s="417"/>
      <c r="I59" s="417"/>
      <c r="J59" s="417"/>
      <c r="K59" s="417"/>
      <c r="L59" s="417"/>
      <c r="M59" s="417"/>
      <c r="N59" s="417"/>
      <c r="O59" s="417"/>
      <c r="P59" s="417"/>
      <c r="Q59" s="417"/>
      <c r="R59" s="417"/>
    </row>
    <row r="60" spans="1:18" x14ac:dyDescent="0.25">
      <c r="A60" s="5" t="s">
        <v>281</v>
      </c>
      <c r="B60" s="6"/>
      <c r="C60" s="281"/>
      <c r="D60" s="417"/>
      <c r="E60" s="417"/>
      <c r="F60" s="417"/>
      <c r="G60" s="417"/>
      <c r="H60" s="417"/>
      <c r="I60" s="417"/>
      <c r="J60" s="417"/>
      <c r="K60" s="417"/>
      <c r="L60" s="417"/>
      <c r="M60" s="417"/>
      <c r="N60" s="417"/>
      <c r="O60" s="417"/>
      <c r="P60" s="417"/>
      <c r="Q60" s="417"/>
      <c r="R60" s="417"/>
    </row>
    <row r="61" spans="1:18" x14ac:dyDescent="0.25">
      <c r="A61" s="5" t="s">
        <v>282</v>
      </c>
      <c r="B61" s="6"/>
      <c r="C61" s="281"/>
      <c r="D61" s="417"/>
      <c r="E61" s="417"/>
      <c r="F61" s="417"/>
      <c r="G61" s="417"/>
      <c r="H61" s="417"/>
      <c r="I61" s="417"/>
      <c r="J61" s="417"/>
      <c r="K61" s="417"/>
      <c r="L61" s="417"/>
      <c r="M61" s="417"/>
      <c r="N61" s="417"/>
      <c r="O61" s="417"/>
      <c r="P61" s="417"/>
      <c r="Q61" s="417"/>
      <c r="R61" s="417"/>
    </row>
    <row r="62" spans="1:18" ht="15.75" thickBot="1" x14ac:dyDescent="0.3">
      <c r="A62" s="24" t="s">
        <v>283</v>
      </c>
      <c r="B62" s="56"/>
      <c r="C62" s="415"/>
      <c r="D62" s="419"/>
      <c r="E62" s="419"/>
      <c r="F62" s="419"/>
      <c r="G62" s="419"/>
      <c r="H62" s="419"/>
      <c r="I62" s="420"/>
      <c r="J62" s="420"/>
      <c r="K62" s="420"/>
      <c r="L62" s="420"/>
      <c r="M62" s="420"/>
      <c r="N62" s="420"/>
      <c r="O62" s="420"/>
      <c r="P62" s="420"/>
      <c r="Q62" s="420"/>
      <c r="R62" s="420"/>
    </row>
    <row r="63" spans="1:18" ht="15.75" thickBot="1" x14ac:dyDescent="0.3">
      <c r="A63" s="36" t="s">
        <v>295</v>
      </c>
      <c r="B63" s="64" t="s">
        <v>296</v>
      </c>
      <c r="C63" s="137">
        <f t="shared" ref="C63:R63" si="73">SUM(C51:C62)</f>
        <v>0</v>
      </c>
      <c r="D63" s="138">
        <f t="shared" si="73"/>
        <v>0</v>
      </c>
      <c r="E63" s="138">
        <f t="shared" si="73"/>
        <v>0</v>
      </c>
      <c r="F63" s="138">
        <f t="shared" si="73"/>
        <v>0</v>
      </c>
      <c r="G63" s="138">
        <f t="shared" si="73"/>
        <v>0</v>
      </c>
      <c r="H63" s="138">
        <f t="shared" si="73"/>
        <v>0</v>
      </c>
      <c r="I63" s="138">
        <f t="shared" si="73"/>
        <v>0</v>
      </c>
      <c r="J63" s="138">
        <f t="shared" si="73"/>
        <v>0</v>
      </c>
      <c r="K63" s="138">
        <f t="shared" si="73"/>
        <v>0</v>
      </c>
      <c r="L63" s="138">
        <f t="shared" si="73"/>
        <v>0</v>
      </c>
      <c r="M63" s="138">
        <f t="shared" si="73"/>
        <v>0</v>
      </c>
      <c r="N63" s="138">
        <f t="shared" si="73"/>
        <v>0</v>
      </c>
      <c r="O63" s="138">
        <f t="shared" si="73"/>
        <v>0</v>
      </c>
      <c r="P63" s="138">
        <f t="shared" si="73"/>
        <v>0</v>
      </c>
      <c r="Q63" s="138">
        <f t="shared" si="73"/>
        <v>0</v>
      </c>
      <c r="R63" s="138">
        <f t="shared" si="73"/>
        <v>0</v>
      </c>
    </row>
    <row r="64" spans="1:18" ht="15.75" thickBot="1" x14ac:dyDescent="0.3"/>
    <row r="65" spans="1:18" x14ac:dyDescent="0.25">
      <c r="A65" s="34" t="s">
        <v>241</v>
      </c>
      <c r="B65" s="57"/>
      <c r="C65" s="48" t="s">
        <v>8</v>
      </c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</row>
    <row r="66" spans="1:18" ht="15.75" thickBot="1" x14ac:dyDescent="0.3">
      <c r="A66" s="10" t="s">
        <v>297</v>
      </c>
      <c r="B66" s="55"/>
      <c r="C66" s="15">
        <f>C50</f>
        <v>2031</v>
      </c>
      <c r="D66" s="12">
        <f>C66+1</f>
        <v>2032</v>
      </c>
      <c r="E66" s="12">
        <f t="shared" ref="E66:H66" si="74">D66+1</f>
        <v>2033</v>
      </c>
      <c r="F66" s="12">
        <f t="shared" si="74"/>
        <v>2034</v>
      </c>
      <c r="G66" s="12">
        <f t="shared" si="74"/>
        <v>2035</v>
      </c>
      <c r="H66" s="12">
        <f t="shared" si="74"/>
        <v>2036</v>
      </c>
      <c r="I66" s="12">
        <f t="shared" ref="I66" si="75">H66+1</f>
        <v>2037</v>
      </c>
      <c r="J66" s="12">
        <f t="shared" ref="J66" si="76">I66+1</f>
        <v>2038</v>
      </c>
      <c r="K66" s="12">
        <f t="shared" ref="K66" si="77">J66+1</f>
        <v>2039</v>
      </c>
      <c r="L66" s="12">
        <f t="shared" ref="L66" si="78">K66+1</f>
        <v>2040</v>
      </c>
      <c r="M66" s="12">
        <f t="shared" ref="M66" si="79">L66+1</f>
        <v>2041</v>
      </c>
      <c r="N66" s="12">
        <f t="shared" ref="N66" si="80">M66+1</f>
        <v>2042</v>
      </c>
      <c r="O66" s="12">
        <f t="shared" ref="O66" si="81">N66+1</f>
        <v>2043</v>
      </c>
      <c r="P66" s="12">
        <f t="shared" ref="P66" si="82">O66+1</f>
        <v>2044</v>
      </c>
      <c r="Q66" s="12">
        <f t="shared" ref="Q66" si="83">P66+1</f>
        <v>2045</v>
      </c>
      <c r="R66" s="12">
        <f t="shared" ref="R66" si="84">Q66+1</f>
        <v>2046</v>
      </c>
    </row>
    <row r="67" spans="1:18" ht="15.75" thickTop="1" x14ac:dyDescent="0.25">
      <c r="A67" s="3" t="s">
        <v>272</v>
      </c>
      <c r="B67" s="4"/>
      <c r="C67" s="192"/>
      <c r="D67" s="276">
        <f>D35-D51</f>
        <v>0</v>
      </c>
      <c r="E67" s="276">
        <f t="shared" ref="E67:H67" si="85">E35-E51</f>
        <v>0</v>
      </c>
      <c r="F67" s="276">
        <f t="shared" si="85"/>
        <v>0</v>
      </c>
      <c r="G67" s="276">
        <f t="shared" si="85"/>
        <v>0</v>
      </c>
      <c r="H67" s="276">
        <f t="shared" si="85"/>
        <v>0</v>
      </c>
      <c r="I67" s="276">
        <f t="shared" ref="I67:R67" si="86">I35-I51</f>
        <v>0</v>
      </c>
      <c r="J67" s="276">
        <f t="shared" si="86"/>
        <v>0</v>
      </c>
      <c r="K67" s="276">
        <f t="shared" si="86"/>
        <v>0</v>
      </c>
      <c r="L67" s="276">
        <f t="shared" si="86"/>
        <v>0</v>
      </c>
      <c r="M67" s="276">
        <f t="shared" si="86"/>
        <v>0</v>
      </c>
      <c r="N67" s="276">
        <f t="shared" si="86"/>
        <v>0</v>
      </c>
      <c r="O67" s="276">
        <f t="shared" si="86"/>
        <v>0</v>
      </c>
      <c r="P67" s="276">
        <f t="shared" si="86"/>
        <v>0</v>
      </c>
      <c r="Q67" s="276">
        <f t="shared" si="86"/>
        <v>0</v>
      </c>
      <c r="R67" s="276">
        <f t="shared" si="86"/>
        <v>0</v>
      </c>
    </row>
    <row r="68" spans="1:18" x14ac:dyDescent="0.25">
      <c r="A68" s="20" t="s">
        <v>273</v>
      </c>
      <c r="B68" s="21"/>
      <c r="C68" s="194"/>
      <c r="D68" s="277">
        <f t="shared" ref="D68:H78" si="87">D36-D52</f>
        <v>0</v>
      </c>
      <c r="E68" s="277">
        <f t="shared" si="87"/>
        <v>0</v>
      </c>
      <c r="F68" s="277">
        <f t="shared" si="87"/>
        <v>0</v>
      </c>
      <c r="G68" s="277">
        <f t="shared" si="87"/>
        <v>0</v>
      </c>
      <c r="H68" s="277">
        <f t="shared" si="87"/>
        <v>0</v>
      </c>
      <c r="I68" s="277">
        <f t="shared" ref="I68:R68" si="88">I36-I52</f>
        <v>0</v>
      </c>
      <c r="J68" s="277">
        <f t="shared" si="88"/>
        <v>0</v>
      </c>
      <c r="K68" s="277">
        <f t="shared" si="88"/>
        <v>0</v>
      </c>
      <c r="L68" s="277">
        <f t="shared" si="88"/>
        <v>0</v>
      </c>
      <c r="M68" s="277">
        <f t="shared" si="88"/>
        <v>0</v>
      </c>
      <c r="N68" s="277">
        <f t="shared" si="88"/>
        <v>0</v>
      </c>
      <c r="O68" s="277">
        <f t="shared" si="88"/>
        <v>0</v>
      </c>
      <c r="P68" s="277">
        <f t="shared" si="88"/>
        <v>0</v>
      </c>
      <c r="Q68" s="277">
        <f t="shared" si="88"/>
        <v>0</v>
      </c>
      <c r="R68" s="277">
        <f t="shared" si="88"/>
        <v>0</v>
      </c>
    </row>
    <row r="69" spans="1:18" x14ac:dyDescent="0.25">
      <c r="A69" s="5" t="s">
        <v>274</v>
      </c>
      <c r="B69" s="6"/>
      <c r="C69" s="194"/>
      <c r="D69" s="277">
        <f t="shared" si="87"/>
        <v>0</v>
      </c>
      <c r="E69" s="277">
        <f t="shared" si="87"/>
        <v>0</v>
      </c>
      <c r="F69" s="277">
        <f t="shared" si="87"/>
        <v>0</v>
      </c>
      <c r="G69" s="277">
        <f t="shared" si="87"/>
        <v>0</v>
      </c>
      <c r="H69" s="277">
        <f t="shared" si="87"/>
        <v>0</v>
      </c>
      <c r="I69" s="277">
        <f t="shared" ref="I69:R69" si="89">I37-I53</f>
        <v>0</v>
      </c>
      <c r="J69" s="277">
        <f t="shared" si="89"/>
        <v>0</v>
      </c>
      <c r="K69" s="277">
        <f t="shared" si="89"/>
        <v>0</v>
      </c>
      <c r="L69" s="277">
        <f t="shared" si="89"/>
        <v>0</v>
      </c>
      <c r="M69" s="277">
        <f t="shared" si="89"/>
        <v>0</v>
      </c>
      <c r="N69" s="277">
        <f t="shared" si="89"/>
        <v>0</v>
      </c>
      <c r="O69" s="277">
        <f t="shared" si="89"/>
        <v>0</v>
      </c>
      <c r="P69" s="277">
        <f t="shared" si="89"/>
        <v>0</v>
      </c>
      <c r="Q69" s="277">
        <f t="shared" si="89"/>
        <v>0</v>
      </c>
      <c r="R69" s="277">
        <f t="shared" si="89"/>
        <v>0</v>
      </c>
    </row>
    <row r="70" spans="1:18" x14ac:dyDescent="0.25">
      <c r="A70" s="5" t="s">
        <v>275</v>
      </c>
      <c r="B70" s="6"/>
      <c r="C70" s="194"/>
      <c r="D70" s="277">
        <f t="shared" si="87"/>
        <v>0</v>
      </c>
      <c r="E70" s="277">
        <f t="shared" si="87"/>
        <v>0</v>
      </c>
      <c r="F70" s="277">
        <f t="shared" si="87"/>
        <v>0</v>
      </c>
      <c r="G70" s="277">
        <f t="shared" si="87"/>
        <v>0</v>
      </c>
      <c r="H70" s="277">
        <f t="shared" si="87"/>
        <v>0</v>
      </c>
      <c r="I70" s="277">
        <f t="shared" ref="I70:R70" si="90">I38-I54</f>
        <v>0</v>
      </c>
      <c r="J70" s="277">
        <f t="shared" si="90"/>
        <v>0</v>
      </c>
      <c r="K70" s="277">
        <f t="shared" si="90"/>
        <v>0</v>
      </c>
      <c r="L70" s="277">
        <f t="shared" si="90"/>
        <v>0</v>
      </c>
      <c r="M70" s="277">
        <f t="shared" si="90"/>
        <v>0</v>
      </c>
      <c r="N70" s="277">
        <f t="shared" si="90"/>
        <v>0</v>
      </c>
      <c r="O70" s="277">
        <f t="shared" si="90"/>
        <v>0</v>
      </c>
      <c r="P70" s="277">
        <f t="shared" si="90"/>
        <v>0</v>
      </c>
      <c r="Q70" s="277">
        <f t="shared" si="90"/>
        <v>0</v>
      </c>
      <c r="R70" s="277">
        <f t="shared" si="90"/>
        <v>0</v>
      </c>
    </row>
    <row r="71" spans="1:18" x14ac:dyDescent="0.25">
      <c r="A71" s="5" t="s">
        <v>276</v>
      </c>
      <c r="B71" s="6"/>
      <c r="C71" s="194"/>
      <c r="D71" s="277">
        <f t="shared" si="87"/>
        <v>0</v>
      </c>
      <c r="E71" s="277">
        <f t="shared" si="87"/>
        <v>0</v>
      </c>
      <c r="F71" s="277">
        <f t="shared" si="87"/>
        <v>0</v>
      </c>
      <c r="G71" s="277">
        <f t="shared" si="87"/>
        <v>0</v>
      </c>
      <c r="H71" s="277">
        <f t="shared" si="87"/>
        <v>0</v>
      </c>
      <c r="I71" s="277">
        <f t="shared" ref="I71:R71" si="91">I39-I55</f>
        <v>0</v>
      </c>
      <c r="J71" s="277">
        <f t="shared" si="91"/>
        <v>0</v>
      </c>
      <c r="K71" s="277">
        <f t="shared" si="91"/>
        <v>0</v>
      </c>
      <c r="L71" s="277">
        <f t="shared" si="91"/>
        <v>0</v>
      </c>
      <c r="M71" s="277">
        <f t="shared" si="91"/>
        <v>0</v>
      </c>
      <c r="N71" s="277">
        <f t="shared" si="91"/>
        <v>0</v>
      </c>
      <c r="O71" s="277">
        <f t="shared" si="91"/>
        <v>0</v>
      </c>
      <c r="P71" s="277">
        <f t="shared" si="91"/>
        <v>0</v>
      </c>
      <c r="Q71" s="277">
        <f t="shared" si="91"/>
        <v>0</v>
      </c>
      <c r="R71" s="277">
        <f t="shared" si="91"/>
        <v>0</v>
      </c>
    </row>
    <row r="72" spans="1:18" x14ac:dyDescent="0.25">
      <c r="A72" s="5" t="s">
        <v>277</v>
      </c>
      <c r="B72" s="6"/>
      <c r="C72" s="194"/>
      <c r="D72" s="277">
        <f t="shared" si="87"/>
        <v>0</v>
      </c>
      <c r="E72" s="277">
        <f t="shared" si="87"/>
        <v>0</v>
      </c>
      <c r="F72" s="277">
        <f t="shared" si="87"/>
        <v>0</v>
      </c>
      <c r="G72" s="277">
        <f t="shared" si="87"/>
        <v>0</v>
      </c>
      <c r="H72" s="277">
        <f t="shared" si="87"/>
        <v>0</v>
      </c>
      <c r="I72" s="277">
        <f t="shared" ref="I72:R72" si="92">I40-I56</f>
        <v>0</v>
      </c>
      <c r="J72" s="277">
        <f t="shared" si="92"/>
        <v>0</v>
      </c>
      <c r="K72" s="277">
        <f t="shared" si="92"/>
        <v>0</v>
      </c>
      <c r="L72" s="277">
        <f t="shared" si="92"/>
        <v>0</v>
      </c>
      <c r="M72" s="277">
        <f t="shared" si="92"/>
        <v>0</v>
      </c>
      <c r="N72" s="277">
        <f t="shared" si="92"/>
        <v>0</v>
      </c>
      <c r="O72" s="277">
        <f t="shared" si="92"/>
        <v>0</v>
      </c>
      <c r="P72" s="277">
        <f t="shared" si="92"/>
        <v>0</v>
      </c>
      <c r="Q72" s="277">
        <f t="shared" si="92"/>
        <v>0</v>
      </c>
      <c r="R72" s="277">
        <f t="shared" si="92"/>
        <v>0</v>
      </c>
    </row>
    <row r="73" spans="1:18" x14ac:dyDescent="0.25">
      <c r="A73" s="5" t="s">
        <v>278</v>
      </c>
      <c r="B73" s="6"/>
      <c r="C73" s="194"/>
      <c r="D73" s="277">
        <f t="shared" si="87"/>
        <v>0</v>
      </c>
      <c r="E73" s="277">
        <f t="shared" si="87"/>
        <v>0</v>
      </c>
      <c r="F73" s="277">
        <f t="shared" si="87"/>
        <v>0</v>
      </c>
      <c r="G73" s="277">
        <f t="shared" si="87"/>
        <v>0</v>
      </c>
      <c r="H73" s="277">
        <f t="shared" si="87"/>
        <v>0</v>
      </c>
      <c r="I73" s="277">
        <f t="shared" ref="I73:R73" si="93">I41-I57</f>
        <v>0</v>
      </c>
      <c r="J73" s="277">
        <f t="shared" si="93"/>
        <v>0</v>
      </c>
      <c r="K73" s="277">
        <f t="shared" si="93"/>
        <v>0</v>
      </c>
      <c r="L73" s="277">
        <f t="shared" si="93"/>
        <v>0</v>
      </c>
      <c r="M73" s="277">
        <f t="shared" si="93"/>
        <v>0</v>
      </c>
      <c r="N73" s="277">
        <f t="shared" si="93"/>
        <v>0</v>
      </c>
      <c r="O73" s="277">
        <f t="shared" si="93"/>
        <v>0</v>
      </c>
      <c r="P73" s="277">
        <f t="shared" si="93"/>
        <v>0</v>
      </c>
      <c r="Q73" s="277">
        <f t="shared" si="93"/>
        <v>0</v>
      </c>
      <c r="R73" s="277">
        <f t="shared" si="93"/>
        <v>0</v>
      </c>
    </row>
    <row r="74" spans="1:18" x14ac:dyDescent="0.25">
      <c r="A74" s="5" t="s">
        <v>279</v>
      </c>
      <c r="B74" s="6"/>
      <c r="C74" s="194"/>
      <c r="D74" s="277">
        <f t="shared" si="87"/>
        <v>0</v>
      </c>
      <c r="E74" s="277">
        <f t="shared" si="87"/>
        <v>0</v>
      </c>
      <c r="F74" s="277">
        <f t="shared" si="87"/>
        <v>0</v>
      </c>
      <c r="G74" s="277">
        <f t="shared" si="87"/>
        <v>0</v>
      </c>
      <c r="H74" s="277">
        <f t="shared" si="87"/>
        <v>0</v>
      </c>
      <c r="I74" s="277">
        <f t="shared" ref="I74:R74" si="94">I42-I58</f>
        <v>0</v>
      </c>
      <c r="J74" s="277">
        <f t="shared" si="94"/>
        <v>0</v>
      </c>
      <c r="K74" s="277">
        <f t="shared" si="94"/>
        <v>0</v>
      </c>
      <c r="L74" s="277">
        <f t="shared" si="94"/>
        <v>0</v>
      </c>
      <c r="M74" s="277">
        <f t="shared" si="94"/>
        <v>0</v>
      </c>
      <c r="N74" s="277">
        <f t="shared" si="94"/>
        <v>0</v>
      </c>
      <c r="O74" s="277">
        <f t="shared" si="94"/>
        <v>0</v>
      </c>
      <c r="P74" s="277">
        <f t="shared" si="94"/>
        <v>0</v>
      </c>
      <c r="Q74" s="277">
        <f t="shared" si="94"/>
        <v>0</v>
      </c>
      <c r="R74" s="277">
        <f t="shared" si="94"/>
        <v>0</v>
      </c>
    </row>
    <row r="75" spans="1:18" x14ac:dyDescent="0.25">
      <c r="A75" s="5" t="s">
        <v>280</v>
      </c>
      <c r="B75" s="6"/>
      <c r="C75" s="194"/>
      <c r="D75" s="277">
        <f t="shared" si="87"/>
        <v>0</v>
      </c>
      <c r="E75" s="277">
        <f t="shared" si="87"/>
        <v>0</v>
      </c>
      <c r="F75" s="277">
        <f t="shared" si="87"/>
        <v>0</v>
      </c>
      <c r="G75" s="277">
        <f t="shared" si="87"/>
        <v>0</v>
      </c>
      <c r="H75" s="277">
        <f t="shared" si="87"/>
        <v>0</v>
      </c>
      <c r="I75" s="277">
        <f t="shared" ref="I75:R75" si="95">I43-I59</f>
        <v>0</v>
      </c>
      <c r="J75" s="277">
        <f t="shared" si="95"/>
        <v>0</v>
      </c>
      <c r="K75" s="277">
        <f t="shared" si="95"/>
        <v>0</v>
      </c>
      <c r="L75" s="277">
        <f t="shared" si="95"/>
        <v>0</v>
      </c>
      <c r="M75" s="277">
        <f t="shared" si="95"/>
        <v>0</v>
      </c>
      <c r="N75" s="277">
        <f t="shared" si="95"/>
        <v>0</v>
      </c>
      <c r="O75" s="277">
        <f t="shared" si="95"/>
        <v>0</v>
      </c>
      <c r="P75" s="277">
        <f t="shared" si="95"/>
        <v>0</v>
      </c>
      <c r="Q75" s="277">
        <f t="shared" si="95"/>
        <v>0</v>
      </c>
      <c r="R75" s="277">
        <f t="shared" si="95"/>
        <v>0</v>
      </c>
    </row>
    <row r="76" spans="1:18" x14ac:dyDescent="0.25">
      <c r="A76" s="5" t="s">
        <v>281</v>
      </c>
      <c r="B76" s="6"/>
      <c r="C76" s="194"/>
      <c r="D76" s="277">
        <f t="shared" si="87"/>
        <v>0</v>
      </c>
      <c r="E76" s="277">
        <f t="shared" si="87"/>
        <v>0</v>
      </c>
      <c r="F76" s="277">
        <f t="shared" si="87"/>
        <v>0</v>
      </c>
      <c r="G76" s="277">
        <f t="shared" si="87"/>
        <v>0</v>
      </c>
      <c r="H76" s="277">
        <f t="shared" si="87"/>
        <v>0</v>
      </c>
      <c r="I76" s="277">
        <f t="shared" ref="I76:R76" si="96">I44-I60</f>
        <v>0</v>
      </c>
      <c r="J76" s="277">
        <f t="shared" si="96"/>
        <v>0</v>
      </c>
      <c r="K76" s="277">
        <f t="shared" si="96"/>
        <v>0</v>
      </c>
      <c r="L76" s="277">
        <f t="shared" si="96"/>
        <v>0</v>
      </c>
      <c r="M76" s="277">
        <f t="shared" si="96"/>
        <v>0</v>
      </c>
      <c r="N76" s="277">
        <f t="shared" si="96"/>
        <v>0</v>
      </c>
      <c r="O76" s="277">
        <f t="shared" si="96"/>
        <v>0</v>
      </c>
      <c r="P76" s="277">
        <f t="shared" si="96"/>
        <v>0</v>
      </c>
      <c r="Q76" s="277">
        <f t="shared" si="96"/>
        <v>0</v>
      </c>
      <c r="R76" s="277">
        <f t="shared" si="96"/>
        <v>0</v>
      </c>
    </row>
    <row r="77" spans="1:18" x14ac:dyDescent="0.25">
      <c r="A77" s="5" t="s">
        <v>282</v>
      </c>
      <c r="B77" s="6"/>
      <c r="C77" s="194"/>
      <c r="D77" s="277">
        <f t="shared" si="87"/>
        <v>0</v>
      </c>
      <c r="E77" s="277">
        <f t="shared" si="87"/>
        <v>0</v>
      </c>
      <c r="F77" s="277">
        <f t="shared" si="87"/>
        <v>0</v>
      </c>
      <c r="G77" s="277">
        <f t="shared" si="87"/>
        <v>0</v>
      </c>
      <c r="H77" s="277">
        <f t="shared" si="87"/>
        <v>0</v>
      </c>
      <c r="I77" s="277">
        <f t="shared" ref="I77:R77" si="97">I45-I61</f>
        <v>0</v>
      </c>
      <c r="J77" s="277">
        <f t="shared" si="97"/>
        <v>0</v>
      </c>
      <c r="K77" s="277">
        <f t="shared" si="97"/>
        <v>0</v>
      </c>
      <c r="L77" s="277">
        <f t="shared" si="97"/>
        <v>0</v>
      </c>
      <c r="M77" s="277">
        <f t="shared" si="97"/>
        <v>0</v>
      </c>
      <c r="N77" s="277">
        <f t="shared" si="97"/>
        <v>0</v>
      </c>
      <c r="O77" s="277">
        <f t="shared" si="97"/>
        <v>0</v>
      </c>
      <c r="P77" s="277">
        <f t="shared" si="97"/>
        <v>0</v>
      </c>
      <c r="Q77" s="277">
        <f t="shared" si="97"/>
        <v>0</v>
      </c>
      <c r="R77" s="277">
        <f t="shared" si="97"/>
        <v>0</v>
      </c>
    </row>
    <row r="78" spans="1:18" ht="15.75" thickBot="1" x14ac:dyDescent="0.3">
      <c r="A78" s="24" t="s">
        <v>283</v>
      </c>
      <c r="B78" s="56"/>
      <c r="C78" s="129">
        <f t="shared" ref="C78" si="98">C46-C62</f>
        <v>0</v>
      </c>
      <c r="D78" s="283">
        <f t="shared" si="87"/>
        <v>0</v>
      </c>
      <c r="E78" s="283">
        <f t="shared" si="87"/>
        <v>0</v>
      </c>
      <c r="F78" s="283">
        <f t="shared" si="87"/>
        <v>0</v>
      </c>
      <c r="G78" s="283">
        <f t="shared" si="87"/>
        <v>0</v>
      </c>
      <c r="H78" s="283">
        <f t="shared" si="87"/>
        <v>0</v>
      </c>
      <c r="I78" s="283">
        <f t="shared" ref="I78:R78" si="99">I46-I62</f>
        <v>0</v>
      </c>
      <c r="J78" s="283">
        <f t="shared" si="99"/>
        <v>0</v>
      </c>
      <c r="K78" s="283">
        <f t="shared" si="99"/>
        <v>0</v>
      </c>
      <c r="L78" s="283">
        <f t="shared" si="99"/>
        <v>0</v>
      </c>
      <c r="M78" s="283">
        <f t="shared" si="99"/>
        <v>0</v>
      </c>
      <c r="N78" s="283">
        <f t="shared" si="99"/>
        <v>0</v>
      </c>
      <c r="O78" s="283">
        <f t="shared" si="99"/>
        <v>0</v>
      </c>
      <c r="P78" s="283">
        <f t="shared" si="99"/>
        <v>0</v>
      </c>
      <c r="Q78" s="283">
        <f t="shared" si="99"/>
        <v>0</v>
      </c>
      <c r="R78" s="283">
        <f t="shared" si="99"/>
        <v>0</v>
      </c>
    </row>
    <row r="79" spans="1:18" ht="15.75" thickBot="1" x14ac:dyDescent="0.3">
      <c r="A79" s="36" t="s">
        <v>242</v>
      </c>
      <c r="B79" s="65" t="s">
        <v>298</v>
      </c>
      <c r="C79" s="137">
        <f t="shared" ref="C79:R79" si="100">SUM(C67:C78)</f>
        <v>0</v>
      </c>
      <c r="D79" s="138">
        <f t="shared" si="100"/>
        <v>0</v>
      </c>
      <c r="E79" s="138">
        <f t="shared" si="100"/>
        <v>0</v>
      </c>
      <c r="F79" s="138">
        <f t="shared" si="100"/>
        <v>0</v>
      </c>
      <c r="G79" s="138">
        <f t="shared" si="100"/>
        <v>0</v>
      </c>
      <c r="H79" s="138">
        <f t="shared" si="100"/>
        <v>0</v>
      </c>
      <c r="I79" s="138">
        <f t="shared" si="100"/>
        <v>0</v>
      </c>
      <c r="J79" s="138">
        <f t="shared" si="100"/>
        <v>0</v>
      </c>
      <c r="K79" s="138">
        <f t="shared" si="100"/>
        <v>0</v>
      </c>
      <c r="L79" s="138">
        <f t="shared" si="100"/>
        <v>0</v>
      </c>
      <c r="M79" s="138">
        <f t="shared" si="100"/>
        <v>0</v>
      </c>
      <c r="N79" s="138">
        <f t="shared" si="100"/>
        <v>0</v>
      </c>
      <c r="O79" s="138">
        <f t="shared" si="100"/>
        <v>0</v>
      </c>
      <c r="P79" s="138">
        <f t="shared" si="100"/>
        <v>0</v>
      </c>
      <c r="Q79" s="138">
        <f t="shared" si="100"/>
        <v>0</v>
      </c>
      <c r="R79" s="138">
        <f t="shared" si="100"/>
        <v>0</v>
      </c>
    </row>
    <row r="80" spans="1:18" ht="15.75" thickBot="1" x14ac:dyDescent="0.3"/>
    <row r="81" spans="1:18" x14ac:dyDescent="0.25">
      <c r="A81" s="34" t="s">
        <v>241</v>
      </c>
      <c r="B81" s="57"/>
      <c r="C81" s="48" t="s">
        <v>8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</row>
    <row r="82" spans="1:18" ht="15.75" thickBot="1" x14ac:dyDescent="0.3">
      <c r="A82" s="10" t="s">
        <v>240</v>
      </c>
      <c r="B82" s="55"/>
      <c r="C82" s="284">
        <f t="shared" ref="C82:R82" si="101">C18</f>
        <v>2031</v>
      </c>
      <c r="D82" s="284">
        <f t="shared" si="101"/>
        <v>2032</v>
      </c>
      <c r="E82" s="284">
        <f t="shared" si="101"/>
        <v>2033</v>
      </c>
      <c r="F82" s="284">
        <f t="shared" si="101"/>
        <v>2034</v>
      </c>
      <c r="G82" s="284">
        <f t="shared" si="101"/>
        <v>2035</v>
      </c>
      <c r="H82" s="284">
        <f t="shared" si="101"/>
        <v>2036</v>
      </c>
      <c r="I82" s="284">
        <f t="shared" si="101"/>
        <v>2037</v>
      </c>
      <c r="J82" s="284">
        <f t="shared" si="101"/>
        <v>2038</v>
      </c>
      <c r="K82" s="284">
        <f t="shared" si="101"/>
        <v>2039</v>
      </c>
      <c r="L82" s="284">
        <f t="shared" si="101"/>
        <v>2040</v>
      </c>
      <c r="M82" s="284">
        <f t="shared" si="101"/>
        <v>2041</v>
      </c>
      <c r="N82" s="284">
        <f t="shared" si="101"/>
        <v>2042</v>
      </c>
      <c r="O82" s="284">
        <f t="shared" si="101"/>
        <v>2043</v>
      </c>
      <c r="P82" s="284">
        <f t="shared" si="101"/>
        <v>2044</v>
      </c>
      <c r="Q82" s="284">
        <f t="shared" si="101"/>
        <v>2045</v>
      </c>
      <c r="R82" s="284">
        <f t="shared" si="101"/>
        <v>2046</v>
      </c>
    </row>
    <row r="83" spans="1:18" s="140" customFormat="1" ht="15.75" thickTop="1" x14ac:dyDescent="0.25">
      <c r="A83" s="70" t="s">
        <v>291</v>
      </c>
      <c r="B83" s="124" t="s">
        <v>299</v>
      </c>
      <c r="C83" s="282">
        <f>C15+C31</f>
        <v>0</v>
      </c>
      <c r="D83" s="282">
        <f t="shared" ref="D83:H83" si="102">D15+D31</f>
        <v>0</v>
      </c>
      <c r="E83" s="282">
        <f t="shared" si="102"/>
        <v>0</v>
      </c>
      <c r="F83" s="282">
        <f t="shared" si="102"/>
        <v>0</v>
      </c>
      <c r="G83" s="282">
        <f t="shared" si="102"/>
        <v>0</v>
      </c>
      <c r="H83" s="282">
        <f t="shared" si="102"/>
        <v>0</v>
      </c>
      <c r="I83" s="282">
        <f t="shared" ref="I83:R83" si="103">I15+I31</f>
        <v>0</v>
      </c>
      <c r="J83" s="282">
        <f t="shared" si="103"/>
        <v>0</v>
      </c>
      <c r="K83" s="282">
        <f t="shared" si="103"/>
        <v>0</v>
      </c>
      <c r="L83" s="282">
        <f t="shared" si="103"/>
        <v>0</v>
      </c>
      <c r="M83" s="282">
        <f t="shared" si="103"/>
        <v>0</v>
      </c>
      <c r="N83" s="282">
        <f t="shared" si="103"/>
        <v>0</v>
      </c>
      <c r="O83" s="282">
        <f t="shared" si="103"/>
        <v>0</v>
      </c>
      <c r="P83" s="282">
        <f t="shared" si="103"/>
        <v>0</v>
      </c>
      <c r="Q83" s="282">
        <f t="shared" si="103"/>
        <v>0</v>
      </c>
      <c r="R83" s="282">
        <f t="shared" si="103"/>
        <v>0</v>
      </c>
    </row>
    <row r="84" spans="1:18" s="140" customFormat="1" x14ac:dyDescent="0.25">
      <c r="A84" s="35" t="s">
        <v>295</v>
      </c>
      <c r="B84" s="125" t="s">
        <v>300</v>
      </c>
      <c r="C84" s="141">
        <f>C63</f>
        <v>0</v>
      </c>
      <c r="D84" s="141">
        <f t="shared" ref="D84:H84" si="104">D63</f>
        <v>0</v>
      </c>
      <c r="E84" s="141">
        <f t="shared" si="104"/>
        <v>0</v>
      </c>
      <c r="F84" s="141">
        <f t="shared" si="104"/>
        <v>0</v>
      </c>
      <c r="G84" s="141">
        <f t="shared" si="104"/>
        <v>0</v>
      </c>
      <c r="H84" s="141">
        <f t="shared" si="104"/>
        <v>0</v>
      </c>
      <c r="I84" s="141">
        <f t="shared" ref="I84:R84" si="105">I63</f>
        <v>0</v>
      </c>
      <c r="J84" s="141">
        <f t="shared" si="105"/>
        <v>0</v>
      </c>
      <c r="K84" s="141">
        <f t="shared" si="105"/>
        <v>0</v>
      </c>
      <c r="L84" s="141">
        <f t="shared" si="105"/>
        <v>0</v>
      </c>
      <c r="M84" s="141">
        <f t="shared" si="105"/>
        <v>0</v>
      </c>
      <c r="N84" s="141">
        <f t="shared" si="105"/>
        <v>0</v>
      </c>
      <c r="O84" s="141">
        <f t="shared" si="105"/>
        <v>0</v>
      </c>
      <c r="P84" s="141">
        <f t="shared" si="105"/>
        <v>0</v>
      </c>
      <c r="Q84" s="141">
        <f t="shared" si="105"/>
        <v>0</v>
      </c>
      <c r="R84" s="141">
        <f t="shared" si="105"/>
        <v>0</v>
      </c>
    </row>
    <row r="85" spans="1:18" s="140" customFormat="1" ht="15.75" thickBot="1" x14ac:dyDescent="0.3">
      <c r="A85" s="8" t="s">
        <v>242</v>
      </c>
      <c r="B85" s="65" t="s">
        <v>298</v>
      </c>
      <c r="C85" s="72">
        <f>C83-C84</f>
        <v>0</v>
      </c>
      <c r="D85" s="72">
        <f t="shared" ref="D85:H85" si="106">D83-D84</f>
        <v>0</v>
      </c>
      <c r="E85" s="72">
        <f t="shared" si="106"/>
        <v>0</v>
      </c>
      <c r="F85" s="72">
        <f t="shared" si="106"/>
        <v>0</v>
      </c>
      <c r="G85" s="72">
        <f t="shared" si="106"/>
        <v>0</v>
      </c>
      <c r="H85" s="72">
        <f t="shared" si="106"/>
        <v>0</v>
      </c>
      <c r="I85" s="72">
        <f t="shared" ref="I85:R85" si="107">I83-I84</f>
        <v>0</v>
      </c>
      <c r="J85" s="72">
        <f t="shared" si="107"/>
        <v>0</v>
      </c>
      <c r="K85" s="72">
        <f t="shared" si="107"/>
        <v>0</v>
      </c>
      <c r="L85" s="72">
        <f t="shared" si="107"/>
        <v>0</v>
      </c>
      <c r="M85" s="72">
        <f t="shared" si="107"/>
        <v>0</v>
      </c>
      <c r="N85" s="72">
        <f t="shared" si="107"/>
        <v>0</v>
      </c>
      <c r="O85" s="72">
        <f t="shared" si="107"/>
        <v>0</v>
      </c>
      <c r="P85" s="72">
        <f t="shared" si="107"/>
        <v>0</v>
      </c>
      <c r="Q85" s="72">
        <f t="shared" si="107"/>
        <v>0</v>
      </c>
      <c r="R85" s="72">
        <f t="shared" si="107"/>
        <v>0</v>
      </c>
    </row>
    <row r="86" spans="1:18" s="140" customFormat="1" x14ac:dyDescent="0.25">
      <c r="A86" s="71" t="s">
        <v>222</v>
      </c>
      <c r="B86" s="144" t="s">
        <v>301</v>
      </c>
      <c r="C86" s="142">
        <f>Skutečnost_GLOB!C71</f>
        <v>0</v>
      </c>
      <c r="D86" s="142">
        <f>SUM(Skutečnost_GLOB!C72:C83,Skutečnost_GLOB!D71)</f>
        <v>0</v>
      </c>
      <c r="E86" s="142">
        <f>SUM(Skutečnost_GLOB!D72:D83,Skutečnost_GLOB!E71)</f>
        <v>0</v>
      </c>
      <c r="F86" s="142">
        <f>SUM(Skutečnost_GLOB!E72:E83,Skutečnost_GLOB!F71)</f>
        <v>0</v>
      </c>
      <c r="G86" s="142">
        <f>SUM(Skutečnost_GLOB!F72:F83,Skutečnost_GLOB!G71)</f>
        <v>0</v>
      </c>
      <c r="H86" s="142">
        <f>SUM(Skutečnost_GLOB!G72:G83,Skutečnost_GLOB!H71)</f>
        <v>0</v>
      </c>
      <c r="I86" s="142">
        <f>SUM(Skutečnost_GLOB!H72:H83,Skutečnost_GLOB!I71)</f>
        <v>0</v>
      </c>
      <c r="J86" s="142">
        <f>SUM(Skutečnost_GLOB!I72:I83,Skutečnost_GLOB!J71)</f>
        <v>0</v>
      </c>
      <c r="K86" s="142">
        <f>SUM(Skutečnost_GLOB!J72:J83,Skutečnost_GLOB!K71)</f>
        <v>0</v>
      </c>
      <c r="L86" s="142">
        <f>SUM(Skutečnost_GLOB!K72:K83,Skutečnost_GLOB!L71)</f>
        <v>0</v>
      </c>
      <c r="M86" s="142">
        <f>SUM(Skutečnost_GLOB!L72:L83,Skutečnost_GLOB!M71)</f>
        <v>0</v>
      </c>
      <c r="N86" s="142">
        <f>SUM(Skutečnost_GLOB!M72:M83,Skutečnost_GLOB!N71)</f>
        <v>0</v>
      </c>
      <c r="O86" s="142">
        <f>SUM(Skutečnost_GLOB!N72:N83,Skutečnost_GLOB!O71)</f>
        <v>0</v>
      </c>
      <c r="P86" s="142">
        <f>SUM(Skutečnost_GLOB!O72:O83,Skutečnost_GLOB!P71)</f>
        <v>0</v>
      </c>
      <c r="Q86" s="142">
        <f>SUM(Skutečnost_GLOB!P72:P83,Skutečnost_GLOB!Q71)</f>
        <v>0</v>
      </c>
      <c r="R86" s="142">
        <f>SUM(Skutečnost_GLOB!Q72:Q83)</f>
        <v>0</v>
      </c>
    </row>
    <row r="87" spans="1:18" s="140" customFormat="1" ht="15.75" thickBot="1" x14ac:dyDescent="0.3">
      <c r="A87" s="8" t="s">
        <v>243</v>
      </c>
      <c r="B87" s="65" t="s">
        <v>302</v>
      </c>
      <c r="C87" s="72">
        <f>IFERROR(C85/C86,0)</f>
        <v>0</v>
      </c>
      <c r="D87" s="72">
        <f t="shared" ref="D87:R87" si="108">IFERROR(D85/D86,0)</f>
        <v>0</v>
      </c>
      <c r="E87" s="72">
        <f t="shared" si="108"/>
        <v>0</v>
      </c>
      <c r="F87" s="72">
        <f t="shared" si="108"/>
        <v>0</v>
      </c>
      <c r="G87" s="72">
        <f t="shared" si="108"/>
        <v>0</v>
      </c>
      <c r="H87" s="72">
        <f t="shared" si="108"/>
        <v>0</v>
      </c>
      <c r="I87" s="72">
        <f t="shared" si="108"/>
        <v>0</v>
      </c>
      <c r="J87" s="72">
        <f t="shared" si="108"/>
        <v>0</v>
      </c>
      <c r="K87" s="72">
        <f t="shared" si="108"/>
        <v>0</v>
      </c>
      <c r="L87" s="72">
        <f t="shared" si="108"/>
        <v>0</v>
      </c>
      <c r="M87" s="72">
        <f t="shared" si="108"/>
        <v>0</v>
      </c>
      <c r="N87" s="72">
        <f t="shared" si="108"/>
        <v>0</v>
      </c>
      <c r="O87" s="72">
        <f t="shared" si="108"/>
        <v>0</v>
      </c>
      <c r="P87" s="72">
        <f t="shared" si="108"/>
        <v>0</v>
      </c>
      <c r="Q87" s="72">
        <f t="shared" si="108"/>
        <v>0</v>
      </c>
      <c r="R87" s="72">
        <f t="shared" si="108"/>
        <v>0</v>
      </c>
    </row>
    <row r="88" spans="1:18" ht="15.75" thickBot="1" x14ac:dyDescent="0.3"/>
    <row r="89" spans="1:18" x14ac:dyDescent="0.25">
      <c r="A89" s="34" t="s">
        <v>244</v>
      </c>
      <c r="B89" s="57"/>
      <c r="C89" s="48" t="s">
        <v>8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</row>
    <row r="90" spans="1:18" ht="15.75" thickBot="1" x14ac:dyDescent="0.3">
      <c r="A90" s="69" t="s">
        <v>240</v>
      </c>
      <c r="B90" s="55"/>
      <c r="C90" s="145">
        <f t="shared" ref="C90:R90" si="109">C18</f>
        <v>2031</v>
      </c>
      <c r="D90" s="145">
        <f t="shared" si="109"/>
        <v>2032</v>
      </c>
      <c r="E90" s="145">
        <f t="shared" si="109"/>
        <v>2033</v>
      </c>
      <c r="F90" s="145">
        <f t="shared" si="109"/>
        <v>2034</v>
      </c>
      <c r="G90" s="145">
        <f t="shared" si="109"/>
        <v>2035</v>
      </c>
      <c r="H90" s="145">
        <f t="shared" si="109"/>
        <v>2036</v>
      </c>
      <c r="I90" s="145">
        <f t="shared" si="109"/>
        <v>2037</v>
      </c>
      <c r="J90" s="145">
        <f t="shared" si="109"/>
        <v>2038</v>
      </c>
      <c r="K90" s="145">
        <f t="shared" si="109"/>
        <v>2039</v>
      </c>
      <c r="L90" s="145">
        <f t="shared" si="109"/>
        <v>2040</v>
      </c>
      <c r="M90" s="145">
        <f t="shared" si="109"/>
        <v>2041</v>
      </c>
      <c r="N90" s="145">
        <f t="shared" si="109"/>
        <v>2042</v>
      </c>
      <c r="O90" s="145">
        <f t="shared" si="109"/>
        <v>2043</v>
      </c>
      <c r="P90" s="145">
        <f t="shared" si="109"/>
        <v>2044</v>
      </c>
      <c r="Q90" s="145">
        <f t="shared" si="109"/>
        <v>2045</v>
      </c>
      <c r="R90" s="145">
        <f t="shared" si="109"/>
        <v>2046</v>
      </c>
    </row>
    <row r="91" spans="1:18" s="140" customFormat="1" ht="15.75" thickTop="1" x14ac:dyDescent="0.25">
      <c r="A91" s="3" t="s">
        <v>242</v>
      </c>
      <c r="B91" s="124" t="s">
        <v>303</v>
      </c>
      <c r="C91" s="139">
        <f>C85</f>
        <v>0</v>
      </c>
      <c r="D91" s="139">
        <f t="shared" ref="D91:R91" si="110">D85</f>
        <v>0</v>
      </c>
      <c r="E91" s="139">
        <f t="shared" si="110"/>
        <v>0</v>
      </c>
      <c r="F91" s="139">
        <f t="shared" si="110"/>
        <v>0</v>
      </c>
      <c r="G91" s="139">
        <f t="shared" si="110"/>
        <v>0</v>
      </c>
      <c r="H91" s="139">
        <f t="shared" si="110"/>
        <v>0</v>
      </c>
      <c r="I91" s="139">
        <f t="shared" si="110"/>
        <v>0</v>
      </c>
      <c r="J91" s="139">
        <f t="shared" si="110"/>
        <v>0</v>
      </c>
      <c r="K91" s="139">
        <f t="shared" si="110"/>
        <v>0</v>
      </c>
      <c r="L91" s="139">
        <f t="shared" si="110"/>
        <v>0</v>
      </c>
      <c r="M91" s="139">
        <f t="shared" si="110"/>
        <v>0</v>
      </c>
      <c r="N91" s="139">
        <f t="shared" si="110"/>
        <v>0</v>
      </c>
      <c r="O91" s="139">
        <f t="shared" si="110"/>
        <v>0</v>
      </c>
      <c r="P91" s="139">
        <f t="shared" si="110"/>
        <v>0</v>
      </c>
      <c r="Q91" s="139">
        <f t="shared" si="110"/>
        <v>0</v>
      </c>
      <c r="R91" s="139">
        <f t="shared" si="110"/>
        <v>0</v>
      </c>
    </row>
    <row r="92" spans="1:18" s="140" customFormat="1" x14ac:dyDescent="0.25">
      <c r="A92" s="5" t="s">
        <v>304</v>
      </c>
      <c r="B92" s="148" t="s">
        <v>305</v>
      </c>
      <c r="C92" s="149">
        <f>Objednávka!C22</f>
        <v>0</v>
      </c>
      <c r="D92" s="149">
        <f>SUM(Objednávka!C23:C34,Objednávka!D22)</f>
        <v>0</v>
      </c>
      <c r="E92" s="149">
        <f>SUM(Objednávka!D23:D34,Objednávka!E22)</f>
        <v>0</v>
      </c>
      <c r="F92" s="149">
        <f>SUM(Objednávka!E23:E34,Objednávka!F22)</f>
        <v>0</v>
      </c>
      <c r="G92" s="149">
        <f>SUM(Objednávka!F23:F34,Objednávka!G22)</f>
        <v>0</v>
      </c>
      <c r="H92" s="149">
        <f>SUM(Objednávka!G23:G34,Objednávka!H22)</f>
        <v>0</v>
      </c>
      <c r="I92" s="149">
        <f>SUM(Objednávka!H23:H34,Objednávka!I22)</f>
        <v>0</v>
      </c>
      <c r="J92" s="149">
        <f>SUM(Objednávka!I23:I34,Objednávka!J22)</f>
        <v>0</v>
      </c>
      <c r="K92" s="149">
        <f>SUM(Objednávka!J23:J34,Objednávka!K22)</f>
        <v>0</v>
      </c>
      <c r="L92" s="149">
        <f>SUM(Objednávka!K23:K34,Objednávka!L22)</f>
        <v>0</v>
      </c>
      <c r="M92" s="149">
        <f>SUM(Objednávka!L23:L34,Objednávka!M22)</f>
        <v>0</v>
      </c>
      <c r="N92" s="149">
        <f>SUM(Objednávka!M23:M34,Objednávka!N22)</f>
        <v>0</v>
      </c>
      <c r="O92" s="149">
        <f>SUM(Objednávka!N23:N34,Objednávka!O22)</f>
        <v>0</v>
      </c>
      <c r="P92" s="149">
        <f>SUM(Objednávka!O23:O34,Objednávka!P22)</f>
        <v>0</v>
      </c>
      <c r="Q92" s="149">
        <f>SUM(Objednávka!P23:P34,Objednávka!Q22)</f>
        <v>0</v>
      </c>
      <c r="R92" s="149">
        <f>SUM(Objednávka!Q23:Q34)</f>
        <v>0</v>
      </c>
    </row>
    <row r="93" spans="1:18" s="140" customFormat="1" ht="15.75" thickBot="1" x14ac:dyDescent="0.3">
      <c r="A93" s="8" t="s">
        <v>245</v>
      </c>
      <c r="B93" s="65" t="s">
        <v>306</v>
      </c>
      <c r="C93" s="72">
        <f>C91-C92</f>
        <v>0</v>
      </c>
      <c r="D93" s="72">
        <f t="shared" ref="D93:R93" si="111">D91-D92</f>
        <v>0</v>
      </c>
      <c r="E93" s="72">
        <f t="shared" si="111"/>
        <v>0</v>
      </c>
      <c r="F93" s="72">
        <f t="shared" si="111"/>
        <v>0</v>
      </c>
      <c r="G93" s="72">
        <f t="shared" si="111"/>
        <v>0</v>
      </c>
      <c r="H93" s="72">
        <f t="shared" si="111"/>
        <v>0</v>
      </c>
      <c r="I93" s="72">
        <f t="shared" si="111"/>
        <v>0</v>
      </c>
      <c r="J93" s="72">
        <f t="shared" si="111"/>
        <v>0</v>
      </c>
      <c r="K93" s="72">
        <f t="shared" si="111"/>
        <v>0</v>
      </c>
      <c r="L93" s="72">
        <f t="shared" si="111"/>
        <v>0</v>
      </c>
      <c r="M93" s="72">
        <f t="shared" si="111"/>
        <v>0</v>
      </c>
      <c r="N93" s="72">
        <f t="shared" si="111"/>
        <v>0</v>
      </c>
      <c r="O93" s="72">
        <f t="shared" si="111"/>
        <v>0</v>
      </c>
      <c r="P93" s="72">
        <f t="shared" si="111"/>
        <v>0</v>
      </c>
      <c r="Q93" s="72">
        <f t="shared" si="111"/>
        <v>0</v>
      </c>
      <c r="R93" s="72">
        <f t="shared" si="111"/>
        <v>0</v>
      </c>
    </row>
  </sheetData>
  <sheetProtection algorithmName="SHA-512" hashValue="JOX2f/hbZhAPuIw/y9Cy6N4qkTapfam2F+JcLCyaCkUZ5nCzWAh2LM3J1R2SzkRQlmu82DiopKF000dYZ72KRA==" saltValue="Fmdcpwb/419AndRhgz8rxQ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56" orientation="landscape" r:id="rId1"/>
  <headerFooter>
    <oddFooter>&amp;L&amp;F&amp;C&amp;A&amp;Rstránka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AZ125"/>
  <sheetViews>
    <sheetView showGridLines="0" zoomScaleNormal="100" workbookViewId="0">
      <pane xSplit="4" topLeftCell="E1" activePane="topRight" state="frozen"/>
      <selection pane="topRight" activeCell="A44" sqref="A44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0" hidden="1" customWidth="1"/>
    <col min="37" max="37" width="9.7109375" hidden="1" customWidth="1"/>
    <col min="38" max="52" width="0" hidden="1" customWidth="1"/>
    <col min="53" max="16384" width="9.140625" hidden="1"/>
  </cols>
  <sheetData>
    <row r="1" spans="1:25" x14ac:dyDescent="0.25">
      <c r="A1" s="75" t="s">
        <v>36</v>
      </c>
      <c r="B1" s="76"/>
      <c r="C1" s="76"/>
      <c r="D1" s="110" t="s">
        <v>5</v>
      </c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319</v>
      </c>
      <c r="B2" s="11"/>
      <c r="C2" s="12"/>
      <c r="D2" s="111"/>
      <c r="E2" s="12" t="str">
        <f>'Provoz výchozí'!AG9</f>
        <v>2031/32</v>
      </c>
      <c r="F2" s="12" t="str">
        <f>'Provoz výchozí'!AH9</f>
        <v>2032/33</v>
      </c>
      <c r="G2" s="12" t="str">
        <f>'Provoz výchozí'!AI9</f>
        <v>2033/34</v>
      </c>
      <c r="H2" s="12" t="str">
        <f>'Provoz výchozí'!AJ9</f>
        <v>2034/35</v>
      </c>
      <c r="I2" s="12" t="str">
        <f>'Provoz výchozí'!AK9</f>
        <v>2035/36</v>
      </c>
      <c r="J2" s="12" t="str">
        <f>'Provoz výchozí'!AL9</f>
        <v>2036/37</v>
      </c>
      <c r="K2" s="12" t="str">
        <f>'Provoz výchozí'!AM9</f>
        <v>2037/38</v>
      </c>
      <c r="L2" s="12" t="str">
        <f>'Provoz výchozí'!AN9</f>
        <v>2038/39</v>
      </c>
      <c r="M2" s="12" t="str">
        <f>'Provoz výchozí'!AO9</f>
        <v>2039/40</v>
      </c>
      <c r="N2" s="12" t="str">
        <f>'Provoz výchozí'!AP9</f>
        <v>2040/41</v>
      </c>
      <c r="O2" s="12" t="str">
        <f>'Provoz výchozí'!AQ9</f>
        <v>2041/42</v>
      </c>
      <c r="P2" s="12" t="str">
        <f>'Provoz výchozí'!AR9</f>
        <v>2042/43</v>
      </c>
      <c r="Q2" s="12" t="str">
        <f>'Provoz výchozí'!AS9</f>
        <v>2043/44</v>
      </c>
      <c r="R2" s="12" t="str">
        <f>'Provoz výchozí'!AT9</f>
        <v>2044/45</v>
      </c>
      <c r="S2" s="12" t="str">
        <f>'Provoz výchozí'!AU9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90">
        <f t="shared" ref="E3:S3" si="0">SUM(E36,E67,E98,)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">
        <v>257</v>
      </c>
      <c r="E4" s="90">
        <f t="shared" ref="E4:S4" si="3">SUM(E37,E68,E99,)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">
        <v>45</v>
      </c>
      <c r="C5" s="52"/>
      <c r="D5" s="18"/>
      <c r="E5" s="90">
        <f t="shared" ref="E5:S5" si="4">SUM(E38,E69,E100,)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">
        <v>46</v>
      </c>
      <c r="C6" s="52"/>
      <c r="D6" s="18"/>
      <c r="E6" s="90">
        <f t="shared" ref="E6:S6" si="5">SUM(E39,E70,E101,)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">
        <v>47</v>
      </c>
      <c r="C7" s="52"/>
      <c r="D7" s="18"/>
      <c r="E7" s="90">
        <f t="shared" ref="E7:S7" si="6">SUM(E40,E71,E102,)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">
        <v>48</v>
      </c>
      <c r="C8" s="52">
        <v>5.0999999999999996</v>
      </c>
      <c r="D8" s="19" t="s">
        <v>378</v>
      </c>
      <c r="E8" s="90">
        <f t="shared" ref="E8:S8" si="7">SUM(E41,E72,E103,)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A9" s="5"/>
      <c r="B9" s="6"/>
      <c r="C9" s="52" t="s">
        <v>324</v>
      </c>
      <c r="D9" s="19" t="s">
        <v>49</v>
      </c>
      <c r="E9" s="90">
        <f t="shared" ref="E9:S9" si="8">SUM(E42,E73,E104,)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">
        <v>50</v>
      </c>
      <c r="C10" s="52"/>
      <c r="D10" s="18"/>
      <c r="E10" s="90">
        <f t="shared" ref="E10:S10" si="9">SUM(E43,E74,E105,)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90">
        <f t="shared" ref="E11:S11" si="10">SUM(E44,E75,E106,)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">
        <v>53</v>
      </c>
      <c r="D12" s="18" t="s">
        <v>54</v>
      </c>
      <c r="E12" s="90">
        <f t="shared" ref="E12:S12" si="11">SUM(E45,E76,E107,)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">
        <v>55</v>
      </c>
      <c r="D13" s="18" t="s">
        <v>56</v>
      </c>
      <c r="E13" s="90">
        <f t="shared" ref="E13:S13" si="12">SUM(E46,E77,E108,)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">
        <v>57</v>
      </c>
      <c r="D14" s="18" t="s">
        <v>58</v>
      </c>
      <c r="E14" s="90">
        <f t="shared" ref="E14:S14" si="13">SUM(E47,E78,E109,)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90">
        <f t="shared" ref="E15:S15" si="14">SUM(E48,E79,E110,)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">
        <v>60</v>
      </c>
      <c r="D16" s="18" t="s">
        <v>54</v>
      </c>
      <c r="E16" s="90">
        <f t="shared" ref="E16:S16" si="15">SUM(E49,E80,E111,)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">
        <v>61</v>
      </c>
      <c r="D17" s="18" t="s">
        <v>56</v>
      </c>
      <c r="E17" s="90">
        <f t="shared" ref="E17:S17" si="16">SUM(E50,E81,E112,)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">
        <v>62</v>
      </c>
      <c r="D18" s="18" t="s">
        <v>58</v>
      </c>
      <c r="E18" s="90">
        <f t="shared" ref="E18:S18" si="17">SUM(E51,E82,E113,)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">
        <v>63</v>
      </c>
      <c r="C19" s="52"/>
      <c r="D19" s="18"/>
      <c r="E19" s="90">
        <f t="shared" ref="E19:S19" si="18">SUM(E52,E83,E114,)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">
        <v>64</v>
      </c>
      <c r="C20" s="52"/>
      <c r="D20" s="18"/>
      <c r="E20" s="90">
        <f t="shared" ref="E20:S20" si="19">SUM(E53,E84,E115,)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">
        <v>65</v>
      </c>
      <c r="C21" s="52"/>
      <c r="D21" s="18"/>
      <c r="E21" s="90">
        <f t="shared" ref="E21:S21" si="20">SUM(E54,E85,E116,)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90">
        <f t="shared" ref="E22:S22" si="21">SUM(E55,E86,E117,)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">
        <v>69</v>
      </c>
      <c r="D23" s="18" t="s">
        <v>49</v>
      </c>
      <c r="E23" s="90">
        <f t="shared" ref="E23:S23" si="22">SUM(E56,E87,E118,)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">
        <v>70</v>
      </c>
      <c r="C24" s="6"/>
      <c r="D24" s="18"/>
      <c r="E24" s="90">
        <f t="shared" ref="E24:S24" si="23">SUM(E57,E88,E119,)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">
        <v>71</v>
      </c>
      <c r="C25" s="6"/>
      <c r="D25" s="18"/>
      <c r="E25" s="90">
        <f t="shared" ref="E25:S25" si="24">SUM(E58,E89,E120,)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">
        <v>72</v>
      </c>
      <c r="C26" s="6"/>
      <c r="D26" s="18"/>
      <c r="E26" s="90">
        <f t="shared" ref="E26:S26" si="25">SUM(E59,E90,E121,)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">
        <v>73</v>
      </c>
      <c r="C27" s="21"/>
      <c r="D27" s="121"/>
      <c r="E27" s="92">
        <f t="shared" ref="E27:S27" si="26">SUM(E60,E91,E122,)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5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74</v>
      </c>
      <c r="C28" s="9"/>
      <c r="D28" s="65" t="s">
        <v>75</v>
      </c>
      <c r="E28" s="97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318" t="s">
        <v>23</v>
      </c>
      <c r="E29" s="87">
        <f>'Provoz výchozí'!AG3</f>
        <v>3181517.4999999995</v>
      </c>
      <c r="F29" s="86">
        <f>'Provoz výchozí'!AH3</f>
        <v>3181517.4999999995</v>
      </c>
      <c r="G29" s="86">
        <f>'Provoz výchozí'!AI3</f>
        <v>3181517.4999999995</v>
      </c>
      <c r="H29" s="86">
        <f>'Provoz výchozí'!AJ3</f>
        <v>3181517.4999999995</v>
      </c>
      <c r="I29" s="86">
        <f>'Provoz výchozí'!AK3</f>
        <v>3181517.4999999995</v>
      </c>
      <c r="J29" s="86">
        <f>'Provoz výchozí'!AL3</f>
        <v>3181517.4999999995</v>
      </c>
      <c r="K29" s="86">
        <f>'Provoz výchozí'!AM3</f>
        <v>3181517.4999999995</v>
      </c>
      <c r="L29" s="86">
        <f>'Provoz výchozí'!AN3</f>
        <v>3181517.4999999995</v>
      </c>
      <c r="M29" s="86">
        <f>'Provoz výchozí'!AO3</f>
        <v>3181517.4999999995</v>
      </c>
      <c r="N29" s="86">
        <f>'Provoz výchozí'!AP3</f>
        <v>3181517.4999999995</v>
      </c>
      <c r="O29" s="86">
        <f>'Provoz výchozí'!AQ3</f>
        <v>3181517.4999999995</v>
      </c>
      <c r="P29" s="86">
        <f>'Provoz výchozí'!AR3</f>
        <v>3181517.4999999995</v>
      </c>
      <c r="Q29" s="86">
        <f>'Provoz výchozí'!AS3</f>
        <v>3181517.4999999995</v>
      </c>
      <c r="R29" s="86">
        <f>'Provoz výchozí'!AT3</f>
        <v>3181517.4999999995</v>
      </c>
      <c r="S29" s="86">
        <f>'Provoz výchozí'!AU3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76</v>
      </c>
      <c r="C30" s="9"/>
      <c r="D30" s="65" t="s">
        <v>77</v>
      </c>
      <c r="E30" s="81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81">
        <f>T28/T29</f>
        <v>0</v>
      </c>
      <c r="U30" s="80">
        <f>U28/U29</f>
        <v>0</v>
      </c>
      <c r="V30" s="81">
        <f>IFERROR(V28/V29,0)</f>
        <v>0</v>
      </c>
      <c r="W30" s="2">
        <f t="shared" ref="W30:Y30" si="30">IFERROR(W28/W29,0)</f>
        <v>0</v>
      </c>
      <c r="X30" s="2">
        <f t="shared" si="30"/>
        <v>0</v>
      </c>
      <c r="Y30" s="23">
        <f t="shared" si="30"/>
        <v>0</v>
      </c>
    </row>
    <row r="31" spans="1:25" ht="15" customHeight="1" x14ac:dyDescent="0.25">
      <c r="A31" s="237"/>
      <c r="B31" s="226" t="s">
        <v>325</v>
      </c>
      <c r="C31" s="236"/>
      <c r="D31" s="226"/>
      <c r="E31" s="353" t="s">
        <v>44</v>
      </c>
      <c r="F31" s="354">
        <v>0.1</v>
      </c>
      <c r="G31" s="355">
        <f>F31</f>
        <v>0.1</v>
      </c>
      <c r="H31" s="355">
        <f t="shared" ref="H31:I31" si="31">G31</f>
        <v>0.1</v>
      </c>
      <c r="I31" s="355">
        <f t="shared" si="31"/>
        <v>0.1</v>
      </c>
      <c r="J31" s="355">
        <f t="shared" ref="J31" si="32">I31</f>
        <v>0.1</v>
      </c>
      <c r="K31" s="355">
        <f t="shared" ref="K31" si="33">J31</f>
        <v>0.1</v>
      </c>
      <c r="L31" s="355">
        <f t="shared" ref="L31" si="34">K31</f>
        <v>0.1</v>
      </c>
      <c r="M31" s="355">
        <f t="shared" ref="M31" si="35">L31</f>
        <v>0.1</v>
      </c>
      <c r="N31" s="355">
        <f t="shared" ref="N31" si="36">M31</f>
        <v>0.1</v>
      </c>
      <c r="O31" s="355">
        <f t="shared" ref="O31" si="37">N31</f>
        <v>0.1</v>
      </c>
      <c r="P31" s="355">
        <f t="shared" ref="P31" si="38">O31</f>
        <v>0.1</v>
      </c>
      <c r="Q31" s="355">
        <f t="shared" ref="Q31" si="39">P31</f>
        <v>0.1</v>
      </c>
      <c r="R31" s="355">
        <f t="shared" ref="R31" si="40">Q31</f>
        <v>0.1</v>
      </c>
      <c r="S31" s="355">
        <f t="shared" ref="S31" si="41">R31</f>
        <v>0.1</v>
      </c>
      <c r="T31" s="356"/>
      <c r="U31" s="143"/>
    </row>
    <row r="32" spans="1:25" ht="15" customHeight="1" thickBot="1" x14ac:dyDescent="0.3">
      <c r="A32" s="229"/>
      <c r="B32" s="56" t="s">
        <v>261</v>
      </c>
      <c r="C32" s="2"/>
      <c r="D32" s="56"/>
      <c r="E32" s="357">
        <f>1.2*$T$30</f>
        <v>0</v>
      </c>
      <c r="F32" s="228">
        <f>1.2*$T$30</f>
        <v>0</v>
      </c>
      <c r="G32" s="228">
        <f>1.2*$T$30</f>
        <v>0</v>
      </c>
      <c r="H32" s="228">
        <f>1.2*$T$30</f>
        <v>0</v>
      </c>
      <c r="I32" s="228">
        <f>1.2*$T$30</f>
        <v>0</v>
      </c>
      <c r="J32" s="228">
        <f t="shared" ref="J32:S32" si="42">1.2*$T$30</f>
        <v>0</v>
      </c>
      <c r="K32" s="228">
        <f t="shared" si="42"/>
        <v>0</v>
      </c>
      <c r="L32" s="228">
        <f t="shared" si="42"/>
        <v>0</v>
      </c>
      <c r="M32" s="228">
        <f t="shared" si="42"/>
        <v>0</v>
      </c>
      <c r="N32" s="228">
        <f t="shared" si="42"/>
        <v>0</v>
      </c>
      <c r="O32" s="228">
        <f t="shared" si="42"/>
        <v>0</v>
      </c>
      <c r="P32" s="228">
        <f t="shared" si="42"/>
        <v>0</v>
      </c>
      <c r="Q32" s="228">
        <f t="shared" si="42"/>
        <v>0</v>
      </c>
      <c r="R32" s="228">
        <f t="shared" si="42"/>
        <v>0</v>
      </c>
      <c r="S32" s="228">
        <f t="shared" si="42"/>
        <v>0</v>
      </c>
      <c r="T32" s="356"/>
      <c r="U32" s="143"/>
    </row>
    <row r="33" spans="1:25" ht="15.75" thickBot="1" x14ac:dyDescent="0.3"/>
    <row r="34" spans="1:25" x14ac:dyDescent="0.25">
      <c r="A34" s="75" t="s">
        <v>36</v>
      </c>
      <c r="B34" s="76"/>
      <c r="C34" s="76"/>
      <c r="D34" s="110" t="s">
        <v>29</v>
      </c>
      <c r="E34" s="48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319</v>
      </c>
      <c r="B35" s="11"/>
      <c r="C35" s="12"/>
      <c r="D35" s="111"/>
      <c r="E35" s="12" t="str">
        <f t="shared" ref="E35:S35" si="43">E2</f>
        <v>2031/32</v>
      </c>
      <c r="F35" s="12" t="str">
        <f t="shared" si="43"/>
        <v>2032/33</v>
      </c>
      <c r="G35" s="12" t="str">
        <f t="shared" si="43"/>
        <v>2033/34</v>
      </c>
      <c r="H35" s="12" t="str">
        <f t="shared" si="43"/>
        <v>2034/35</v>
      </c>
      <c r="I35" s="12" t="str">
        <f t="shared" si="43"/>
        <v>2035/36</v>
      </c>
      <c r="J35" s="12" t="str">
        <f t="shared" si="43"/>
        <v>2036/37</v>
      </c>
      <c r="K35" s="12" t="str">
        <f t="shared" si="43"/>
        <v>2037/38</v>
      </c>
      <c r="L35" s="12" t="str">
        <f t="shared" si="43"/>
        <v>2038/39</v>
      </c>
      <c r="M35" s="12" t="str">
        <f t="shared" si="43"/>
        <v>2039/40</v>
      </c>
      <c r="N35" s="12" t="str">
        <f t="shared" si="43"/>
        <v>2040/41</v>
      </c>
      <c r="O35" s="12" t="str">
        <f t="shared" si="43"/>
        <v>2041/42</v>
      </c>
      <c r="P35" s="12" t="str">
        <f t="shared" si="43"/>
        <v>2042/43</v>
      </c>
      <c r="Q35" s="12" t="str">
        <f t="shared" si="43"/>
        <v>2043/44</v>
      </c>
      <c r="R35" s="12" t="str">
        <f t="shared" si="43"/>
        <v>2044/45</v>
      </c>
      <c r="S35" s="12" t="str">
        <f t="shared" si="43"/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">
        <v>43</v>
      </c>
      <c r="C36" s="51">
        <v>1.1000000000000001</v>
      </c>
      <c r="D36" s="17" t="s">
        <v>387</v>
      </c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82">
        <f t="shared" ref="T36:T62" si="44">SUM(E36:S36)</f>
        <v>0</v>
      </c>
      <c r="U36" s="91">
        <f t="shared" ref="U36:U61" si="45">IFERROR(AVERAGE(E36:S36),0)</f>
        <v>0</v>
      </c>
      <c r="V36" s="99"/>
      <c r="W36" s="358">
        <v>0</v>
      </c>
      <c r="X36" s="100"/>
      <c r="Y36" s="79">
        <f t="shared" ref="Y36:Y47" si="46">1-SUM(V36:X36)</f>
        <v>1</v>
      </c>
    </row>
    <row r="37" spans="1:25" x14ac:dyDescent="0.25">
      <c r="A37" s="5"/>
      <c r="B37" s="6"/>
      <c r="C37" s="52">
        <v>1.2</v>
      </c>
      <c r="D37" s="18" t="s">
        <v>257</v>
      </c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2">
        <f t="shared" si="44"/>
        <v>0</v>
      </c>
      <c r="U37" s="93">
        <f t="shared" si="45"/>
        <v>0</v>
      </c>
      <c r="V37" s="50"/>
      <c r="W37" s="359">
        <v>0</v>
      </c>
      <c r="X37" s="101"/>
      <c r="Y37" s="67">
        <f t="shared" si="46"/>
        <v>1</v>
      </c>
    </row>
    <row r="38" spans="1:25" x14ac:dyDescent="0.25">
      <c r="A38" s="5">
        <v>2</v>
      </c>
      <c r="B38" s="6" t="s">
        <v>45</v>
      </c>
      <c r="C38" s="52"/>
      <c r="D38" s="18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2">
        <f t="shared" si="44"/>
        <v>0</v>
      </c>
      <c r="U38" s="93">
        <f t="shared" si="45"/>
        <v>0</v>
      </c>
      <c r="V38" s="50"/>
      <c r="W38" s="359">
        <v>0</v>
      </c>
      <c r="X38" s="101"/>
      <c r="Y38" s="67">
        <f t="shared" si="46"/>
        <v>1</v>
      </c>
    </row>
    <row r="39" spans="1:25" x14ac:dyDescent="0.25">
      <c r="A39" s="5">
        <v>3</v>
      </c>
      <c r="B39" s="6" t="s">
        <v>46</v>
      </c>
      <c r="C39" s="52"/>
      <c r="D39" s="18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2">
        <f t="shared" si="44"/>
        <v>0</v>
      </c>
      <c r="U39" s="93">
        <f t="shared" si="45"/>
        <v>0</v>
      </c>
      <c r="V39" s="50"/>
      <c r="W39" s="359">
        <v>0</v>
      </c>
      <c r="X39" s="101"/>
      <c r="Y39" s="67">
        <f t="shared" si="46"/>
        <v>1</v>
      </c>
    </row>
    <row r="40" spans="1:25" x14ac:dyDescent="0.25">
      <c r="A40" s="5">
        <v>4</v>
      </c>
      <c r="B40" s="6" t="s">
        <v>47</v>
      </c>
      <c r="C40" s="52"/>
      <c r="D40" s="18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2">
        <f t="shared" si="44"/>
        <v>0</v>
      </c>
      <c r="U40" s="93">
        <f t="shared" si="45"/>
        <v>0</v>
      </c>
      <c r="V40" s="50"/>
      <c r="W40" s="359">
        <v>0</v>
      </c>
      <c r="X40" s="101"/>
      <c r="Y40" s="67">
        <f t="shared" si="46"/>
        <v>1</v>
      </c>
    </row>
    <row r="41" spans="1:25" x14ac:dyDescent="0.25">
      <c r="A41" s="5">
        <v>5</v>
      </c>
      <c r="B41" s="6" t="s">
        <v>48</v>
      </c>
      <c r="C41" s="52">
        <v>5.0999999999999996</v>
      </c>
      <c r="D41" s="19" t="s">
        <v>378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2">
        <f t="shared" si="44"/>
        <v>0</v>
      </c>
      <c r="U41" s="93">
        <f t="shared" si="45"/>
        <v>0</v>
      </c>
      <c r="V41" s="360">
        <v>0</v>
      </c>
      <c r="W41" s="359">
        <v>0</v>
      </c>
      <c r="X41" s="359">
        <v>0</v>
      </c>
      <c r="Y41" s="67">
        <f t="shared" si="46"/>
        <v>1</v>
      </c>
    </row>
    <row r="42" spans="1:25" x14ac:dyDescent="0.25">
      <c r="A42" s="5"/>
      <c r="B42" s="6"/>
      <c r="C42" s="52" t="s">
        <v>324</v>
      </c>
      <c r="D42" s="19" t="s">
        <v>49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2">
        <f t="shared" si="44"/>
        <v>0</v>
      </c>
      <c r="U42" s="93">
        <f t="shared" si="45"/>
        <v>0</v>
      </c>
      <c r="V42" s="360">
        <v>0</v>
      </c>
      <c r="W42" s="359">
        <v>0</v>
      </c>
      <c r="X42" s="359">
        <v>0</v>
      </c>
      <c r="Y42" s="67">
        <f t="shared" si="46"/>
        <v>1</v>
      </c>
    </row>
    <row r="43" spans="1:25" x14ac:dyDescent="0.25">
      <c r="A43" s="5">
        <v>6</v>
      </c>
      <c r="B43" s="6" t="s">
        <v>50</v>
      </c>
      <c r="C43" s="52"/>
      <c r="D43" s="18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2">
        <f t="shared" si="44"/>
        <v>0</v>
      </c>
      <c r="U43" s="93">
        <f t="shared" si="45"/>
        <v>0</v>
      </c>
      <c r="V43" s="360">
        <v>0</v>
      </c>
      <c r="W43" s="359">
        <v>0</v>
      </c>
      <c r="X43" s="359">
        <v>0</v>
      </c>
      <c r="Y43" s="67">
        <f t="shared" si="46"/>
        <v>1</v>
      </c>
    </row>
    <row r="44" spans="1:25" x14ac:dyDescent="0.25">
      <c r="A44" s="5">
        <v>7</v>
      </c>
      <c r="B44" s="6" t="s">
        <v>51</v>
      </c>
      <c r="C44" s="52">
        <v>7.1</v>
      </c>
      <c r="D44" s="18" t="s">
        <v>52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2">
        <f t="shared" si="44"/>
        <v>0</v>
      </c>
      <c r="U44" s="93">
        <f t="shared" si="45"/>
        <v>0</v>
      </c>
      <c r="V44" s="359">
        <v>0</v>
      </c>
      <c r="W44" s="101"/>
      <c r="X44" s="101"/>
      <c r="Y44" s="67">
        <f t="shared" si="46"/>
        <v>1</v>
      </c>
    </row>
    <row r="45" spans="1:25" x14ac:dyDescent="0.25">
      <c r="A45" s="5"/>
      <c r="B45" s="6"/>
      <c r="C45" s="52" t="s">
        <v>53</v>
      </c>
      <c r="D45" s="18" t="s">
        <v>54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2">
        <f t="shared" si="44"/>
        <v>0</v>
      </c>
      <c r="U45" s="93">
        <f t="shared" si="45"/>
        <v>0</v>
      </c>
      <c r="V45" s="359">
        <v>0</v>
      </c>
      <c r="W45" s="101"/>
      <c r="X45" s="101"/>
      <c r="Y45" s="67">
        <f t="shared" si="46"/>
        <v>1</v>
      </c>
    </row>
    <row r="46" spans="1:25" x14ac:dyDescent="0.25">
      <c r="A46" s="5"/>
      <c r="B46" s="6"/>
      <c r="C46" s="52" t="s">
        <v>55</v>
      </c>
      <c r="D46" s="18" t="s">
        <v>56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2">
        <f t="shared" si="44"/>
        <v>0</v>
      </c>
      <c r="U46" s="93">
        <f t="shared" si="45"/>
        <v>0</v>
      </c>
      <c r="V46" s="359">
        <v>0</v>
      </c>
      <c r="W46" s="101"/>
      <c r="X46" s="359">
        <v>0</v>
      </c>
      <c r="Y46" s="67">
        <f t="shared" si="46"/>
        <v>1</v>
      </c>
    </row>
    <row r="47" spans="1:25" x14ac:dyDescent="0.25">
      <c r="A47" s="5"/>
      <c r="B47" s="6"/>
      <c r="C47" s="52" t="s">
        <v>57</v>
      </c>
      <c r="D47" s="18" t="s">
        <v>58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2">
        <f t="shared" si="44"/>
        <v>0</v>
      </c>
      <c r="U47" s="93">
        <f t="shared" si="45"/>
        <v>0</v>
      </c>
      <c r="V47" s="170"/>
      <c r="W47" s="361">
        <v>0</v>
      </c>
      <c r="X47" s="170"/>
      <c r="Y47" s="67">
        <f t="shared" si="46"/>
        <v>1</v>
      </c>
    </row>
    <row r="48" spans="1:25" x14ac:dyDescent="0.25">
      <c r="A48" s="5">
        <v>8</v>
      </c>
      <c r="B48" s="6" t="s">
        <v>59</v>
      </c>
      <c r="C48" s="52">
        <v>8.1</v>
      </c>
      <c r="D48" s="18" t="s">
        <v>52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2">
        <f t="shared" si="44"/>
        <v>0</v>
      </c>
      <c r="U48" s="93">
        <f t="shared" si="45"/>
        <v>0</v>
      </c>
      <c r="V48" s="73">
        <f t="shared" ref="V48" si="47">V44</f>
        <v>0</v>
      </c>
      <c r="W48" s="74">
        <f t="shared" ref="W48:X48" si="48">W44</f>
        <v>0</v>
      </c>
      <c r="X48" s="74">
        <f t="shared" si="48"/>
        <v>0</v>
      </c>
      <c r="Y48" s="67">
        <f t="shared" ref="Y48" si="49">1-SUM(V48:X48)</f>
        <v>1</v>
      </c>
    </row>
    <row r="49" spans="1:25" x14ac:dyDescent="0.25">
      <c r="A49" s="5"/>
      <c r="B49" s="6"/>
      <c r="C49" s="52" t="s">
        <v>60</v>
      </c>
      <c r="D49" s="18" t="s">
        <v>54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2">
        <f t="shared" si="44"/>
        <v>0</v>
      </c>
      <c r="U49" s="93">
        <f t="shared" si="45"/>
        <v>0</v>
      </c>
      <c r="V49" s="73">
        <f t="shared" ref="V49:X49" si="50">V45</f>
        <v>0</v>
      </c>
      <c r="W49" s="74">
        <f t="shared" si="50"/>
        <v>0</v>
      </c>
      <c r="X49" s="74">
        <f t="shared" si="50"/>
        <v>0</v>
      </c>
      <c r="Y49" s="67">
        <f t="shared" ref="Y49" si="51">1-SUM(V49:X49)</f>
        <v>1</v>
      </c>
    </row>
    <row r="50" spans="1:25" x14ac:dyDescent="0.25">
      <c r="A50" s="5"/>
      <c r="B50" s="6"/>
      <c r="C50" s="52" t="s">
        <v>61</v>
      </c>
      <c r="D50" s="18" t="s">
        <v>56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2">
        <f t="shared" si="44"/>
        <v>0</v>
      </c>
      <c r="U50" s="93">
        <f t="shared" si="45"/>
        <v>0</v>
      </c>
      <c r="V50" s="73">
        <f t="shared" ref="V50:X50" si="52">V46</f>
        <v>0</v>
      </c>
      <c r="W50" s="74">
        <f t="shared" si="52"/>
        <v>0</v>
      </c>
      <c r="X50" s="74">
        <f t="shared" si="52"/>
        <v>0</v>
      </c>
      <c r="Y50" s="67">
        <f t="shared" ref="Y50" si="53">1-SUM(V50:X50)</f>
        <v>1</v>
      </c>
    </row>
    <row r="51" spans="1:25" x14ac:dyDescent="0.25">
      <c r="A51" s="5"/>
      <c r="B51" s="6"/>
      <c r="C51" s="52" t="s">
        <v>62</v>
      </c>
      <c r="D51" s="18" t="s">
        <v>58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2">
        <f t="shared" si="44"/>
        <v>0</v>
      </c>
      <c r="U51" s="93">
        <f t="shared" si="45"/>
        <v>0</v>
      </c>
      <c r="V51" s="73">
        <f t="shared" ref="V51:X51" si="54">V47</f>
        <v>0</v>
      </c>
      <c r="W51" s="74">
        <f t="shared" si="54"/>
        <v>0</v>
      </c>
      <c r="X51" s="74">
        <f t="shared" si="54"/>
        <v>0</v>
      </c>
      <c r="Y51" s="67">
        <f t="shared" ref="Y51:Y52" si="55">1-SUM(V51:X51)</f>
        <v>1</v>
      </c>
    </row>
    <row r="52" spans="1:25" x14ac:dyDescent="0.25">
      <c r="A52" s="5">
        <v>9</v>
      </c>
      <c r="B52" s="6" t="s">
        <v>63</v>
      </c>
      <c r="C52" s="52"/>
      <c r="D52" s="18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2">
        <f t="shared" si="44"/>
        <v>0</v>
      </c>
      <c r="U52" s="93">
        <f t="shared" si="45"/>
        <v>0</v>
      </c>
      <c r="V52" s="50"/>
      <c r="W52" s="359">
        <v>0</v>
      </c>
      <c r="X52" s="101"/>
      <c r="Y52" s="67">
        <f t="shared" si="55"/>
        <v>1</v>
      </c>
    </row>
    <row r="53" spans="1:25" x14ac:dyDescent="0.25">
      <c r="A53" s="5">
        <v>10</v>
      </c>
      <c r="B53" s="6" t="s">
        <v>64</v>
      </c>
      <c r="C53" s="52"/>
      <c r="D53" s="18"/>
      <c r="E53" s="348">
        <v>0</v>
      </c>
      <c r="F53" s="348">
        <v>0</v>
      </c>
      <c r="G53" s="348">
        <v>0</v>
      </c>
      <c r="H53" s="348">
        <v>0</v>
      </c>
      <c r="I53" s="348">
        <v>0</v>
      </c>
      <c r="J53" s="348">
        <v>0</v>
      </c>
      <c r="K53" s="348">
        <v>0</v>
      </c>
      <c r="L53" s="348">
        <v>0</v>
      </c>
      <c r="M53" s="348">
        <v>0</v>
      </c>
      <c r="N53" s="348">
        <v>0</v>
      </c>
      <c r="O53" s="348">
        <v>0</v>
      </c>
      <c r="P53" s="348">
        <v>0</v>
      </c>
      <c r="Q53" s="348">
        <v>0</v>
      </c>
      <c r="R53" s="348">
        <v>0</v>
      </c>
      <c r="S53" s="348">
        <v>0</v>
      </c>
      <c r="T53" s="92">
        <f t="shared" si="44"/>
        <v>0</v>
      </c>
      <c r="U53" s="93">
        <f t="shared" si="45"/>
        <v>0</v>
      </c>
      <c r="V53" s="50"/>
      <c r="W53" s="359">
        <v>0</v>
      </c>
      <c r="X53" s="359">
        <v>0</v>
      </c>
      <c r="Y53" s="67">
        <f t="shared" ref="Y53:Y54" si="56">1-SUM(V53:X53)</f>
        <v>1</v>
      </c>
    </row>
    <row r="54" spans="1:25" x14ac:dyDescent="0.25">
      <c r="A54" s="5">
        <v>11</v>
      </c>
      <c r="B54" s="6" t="s">
        <v>65</v>
      </c>
      <c r="C54" s="52"/>
      <c r="D54" s="18"/>
      <c r="E54" s="348">
        <v>0</v>
      </c>
      <c r="F54" s="348">
        <v>0</v>
      </c>
      <c r="G54" s="348">
        <v>0</v>
      </c>
      <c r="H54" s="348">
        <v>0</v>
      </c>
      <c r="I54" s="348">
        <v>0</v>
      </c>
      <c r="J54" s="348">
        <v>0</v>
      </c>
      <c r="K54" s="348">
        <v>0</v>
      </c>
      <c r="L54" s="348">
        <v>0</v>
      </c>
      <c r="M54" s="348">
        <v>0</v>
      </c>
      <c r="N54" s="348">
        <v>0</v>
      </c>
      <c r="O54" s="348">
        <v>0</v>
      </c>
      <c r="P54" s="348">
        <v>0</v>
      </c>
      <c r="Q54" s="348">
        <v>0</v>
      </c>
      <c r="R54" s="348">
        <v>0</v>
      </c>
      <c r="S54" s="348">
        <v>0</v>
      </c>
      <c r="T54" s="92">
        <f t="shared" si="44"/>
        <v>0</v>
      </c>
      <c r="U54" s="93">
        <f t="shared" si="45"/>
        <v>0</v>
      </c>
      <c r="V54" s="50"/>
      <c r="W54" s="359">
        <v>0</v>
      </c>
      <c r="X54" s="359">
        <v>0</v>
      </c>
      <c r="Y54" s="67">
        <f t="shared" si="56"/>
        <v>1</v>
      </c>
    </row>
    <row r="55" spans="1:25" x14ac:dyDescent="0.25">
      <c r="A55" s="5">
        <v>12</v>
      </c>
      <c r="B55" s="6" t="s">
        <v>66</v>
      </c>
      <c r="C55" s="52" t="s">
        <v>67</v>
      </c>
      <c r="D55" s="18" t="s">
        <v>68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2">
        <f t="shared" si="44"/>
        <v>0</v>
      </c>
      <c r="U55" s="93">
        <f t="shared" si="45"/>
        <v>0</v>
      </c>
      <c r="V55" s="360">
        <v>0</v>
      </c>
      <c r="W55" s="359">
        <v>0</v>
      </c>
      <c r="X55" s="359">
        <v>0</v>
      </c>
      <c r="Y55" s="67">
        <f t="shared" ref="Y55:Y59" si="57">1-SUM(V55:X55)</f>
        <v>1</v>
      </c>
    </row>
    <row r="56" spans="1:25" x14ac:dyDescent="0.25">
      <c r="A56" s="5"/>
      <c r="B56" s="6"/>
      <c r="C56" s="52" t="s">
        <v>69</v>
      </c>
      <c r="D56" s="18" t="s">
        <v>49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2">
        <f t="shared" si="44"/>
        <v>0</v>
      </c>
      <c r="U56" s="93">
        <f t="shared" si="45"/>
        <v>0</v>
      </c>
      <c r="V56" s="50"/>
      <c r="W56" s="359">
        <v>0</v>
      </c>
      <c r="X56" s="101"/>
      <c r="Y56" s="67">
        <f t="shared" ref="Y56" si="58">1-SUM(V56:X56)</f>
        <v>1</v>
      </c>
    </row>
    <row r="57" spans="1:25" x14ac:dyDescent="0.25">
      <c r="A57" s="5">
        <v>13</v>
      </c>
      <c r="B57" s="6" t="s">
        <v>70</v>
      </c>
      <c r="C57" s="6"/>
      <c r="D57" s="18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2">
        <f t="shared" si="44"/>
        <v>0</v>
      </c>
      <c r="U57" s="93">
        <f t="shared" si="45"/>
        <v>0</v>
      </c>
      <c r="V57" s="50"/>
      <c r="W57" s="359">
        <v>0</v>
      </c>
      <c r="X57" s="101"/>
      <c r="Y57" s="67">
        <f t="shared" si="57"/>
        <v>1</v>
      </c>
    </row>
    <row r="58" spans="1:25" x14ac:dyDescent="0.25">
      <c r="A58" s="5">
        <v>14</v>
      </c>
      <c r="B58" s="6" t="s">
        <v>71</v>
      </c>
      <c r="C58" s="6"/>
      <c r="D58" s="18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2">
        <f t="shared" si="44"/>
        <v>0</v>
      </c>
      <c r="U58" s="93">
        <f t="shared" si="45"/>
        <v>0</v>
      </c>
      <c r="V58" s="50"/>
      <c r="W58" s="359">
        <v>0</v>
      </c>
      <c r="X58" s="101"/>
      <c r="Y58" s="67">
        <f t="shared" si="57"/>
        <v>1</v>
      </c>
    </row>
    <row r="59" spans="1:25" x14ac:dyDescent="0.25">
      <c r="A59" s="5">
        <v>15</v>
      </c>
      <c r="B59" s="6" t="s">
        <v>72</v>
      </c>
      <c r="C59" s="6"/>
      <c r="D59" s="18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2">
        <f t="shared" si="44"/>
        <v>0</v>
      </c>
      <c r="U59" s="93">
        <f t="shared" si="45"/>
        <v>0</v>
      </c>
      <c r="V59" s="50"/>
      <c r="W59" s="359">
        <v>0</v>
      </c>
      <c r="X59" s="101"/>
      <c r="Y59" s="67">
        <f t="shared" si="57"/>
        <v>1</v>
      </c>
    </row>
    <row r="60" spans="1:25" x14ac:dyDescent="0.25">
      <c r="A60" s="20">
        <v>22</v>
      </c>
      <c r="B60" s="21" t="s">
        <v>73</v>
      </c>
      <c r="C60" s="21"/>
      <c r="D60" s="112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5">
        <f t="shared" si="44"/>
        <v>0</v>
      </c>
      <c r="U60" s="93">
        <f t="shared" si="45"/>
        <v>0</v>
      </c>
      <c r="V60" s="102"/>
      <c r="W60" s="359">
        <v>0</v>
      </c>
      <c r="X60" s="103"/>
      <c r="Y60" s="158">
        <f t="shared" ref="Y60" si="59">1-SUM(V60:X60)</f>
        <v>1</v>
      </c>
    </row>
    <row r="61" spans="1:25" s="1" customFormat="1" ht="15.75" thickBot="1" x14ac:dyDescent="0.3">
      <c r="A61" s="8">
        <v>23</v>
      </c>
      <c r="B61" s="9" t="s">
        <v>74</v>
      </c>
      <c r="C61" s="9"/>
      <c r="D61" s="59" t="s">
        <v>307</v>
      </c>
      <c r="E61" s="96">
        <f t="shared" ref="E61:S61" si="60">SUM(E36:E60)</f>
        <v>0</v>
      </c>
      <c r="F61" s="96">
        <f t="shared" si="60"/>
        <v>0</v>
      </c>
      <c r="G61" s="96">
        <f t="shared" si="60"/>
        <v>0</v>
      </c>
      <c r="H61" s="96">
        <f t="shared" si="60"/>
        <v>0</v>
      </c>
      <c r="I61" s="96">
        <f t="shared" si="60"/>
        <v>0</v>
      </c>
      <c r="J61" s="96">
        <f t="shared" si="60"/>
        <v>0</v>
      </c>
      <c r="K61" s="96">
        <f t="shared" si="60"/>
        <v>0</v>
      </c>
      <c r="L61" s="96">
        <f t="shared" si="60"/>
        <v>0</v>
      </c>
      <c r="M61" s="96">
        <f t="shared" si="60"/>
        <v>0</v>
      </c>
      <c r="N61" s="96">
        <f t="shared" si="60"/>
        <v>0</v>
      </c>
      <c r="O61" s="96">
        <f t="shared" si="60"/>
        <v>0</v>
      </c>
      <c r="P61" s="96">
        <f t="shared" si="60"/>
        <v>0</v>
      </c>
      <c r="Q61" s="96">
        <f t="shared" si="60"/>
        <v>0</v>
      </c>
      <c r="R61" s="96">
        <f t="shared" si="60"/>
        <v>0</v>
      </c>
      <c r="S61" s="96">
        <f t="shared" si="60"/>
        <v>0</v>
      </c>
      <c r="T61" s="97">
        <f t="shared" si="44"/>
        <v>0</v>
      </c>
      <c r="U61" s="98">
        <f t="shared" si="45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23</v>
      </c>
      <c r="E62" s="86">
        <f>'Provoz výchozí'!AG10</f>
        <v>3181517.4999999995</v>
      </c>
      <c r="F62" s="86">
        <f>'Provoz výchozí'!AH10</f>
        <v>3181517.4999999995</v>
      </c>
      <c r="G62" s="86">
        <f>'Provoz výchozí'!AI10</f>
        <v>3181517.4999999995</v>
      </c>
      <c r="H62" s="86">
        <f>'Provoz výchozí'!AJ10</f>
        <v>3181517.4999999995</v>
      </c>
      <c r="I62" s="86">
        <f>'Provoz výchozí'!AK10</f>
        <v>3181517.4999999995</v>
      </c>
      <c r="J62" s="86">
        <f>'Provoz výchozí'!AL10</f>
        <v>3181517.4999999995</v>
      </c>
      <c r="K62" s="86">
        <f>'Provoz výchozí'!AM10</f>
        <v>3181517.4999999995</v>
      </c>
      <c r="L62" s="86">
        <f>'Provoz výchozí'!AN10</f>
        <v>3181517.4999999995</v>
      </c>
      <c r="M62" s="86">
        <f>'Provoz výchozí'!AO10</f>
        <v>3181517.4999999995</v>
      </c>
      <c r="N62" s="86">
        <f>'Provoz výchozí'!AP10</f>
        <v>3181517.4999999995</v>
      </c>
      <c r="O62" s="86">
        <f>'Provoz výchozí'!AQ10</f>
        <v>3181517.4999999995</v>
      </c>
      <c r="P62" s="86">
        <f>'Provoz výchozí'!AR10</f>
        <v>3181517.4999999995</v>
      </c>
      <c r="Q62" s="86">
        <f>'Provoz výchozí'!AS10</f>
        <v>3181517.4999999995</v>
      </c>
      <c r="R62" s="86">
        <f>'Provoz výchozí'!AT10</f>
        <v>3181517.4999999995</v>
      </c>
      <c r="S62" s="86">
        <f>'Provoz výchozí'!AU10</f>
        <v>3181517.4999999995</v>
      </c>
      <c r="T62" s="87">
        <f t="shared" si="44"/>
        <v>47722762.499999993</v>
      </c>
      <c r="U62" s="88">
        <f>AVERAGE(E62:S62)</f>
        <v>3181517.4999999995</v>
      </c>
      <c r="V62" s="87">
        <f>$T62</f>
        <v>47722762.499999993</v>
      </c>
      <c r="W62" s="86">
        <f>$T62</f>
        <v>47722762.499999993</v>
      </c>
      <c r="X62" s="86">
        <f t="shared" ref="X62:Y62" si="61">$T62</f>
        <v>47722762.499999993</v>
      </c>
      <c r="Y62" s="89">
        <f t="shared" si="61"/>
        <v>47722762.499999993</v>
      </c>
    </row>
    <row r="63" spans="1:25" s="1" customFormat="1" ht="15.75" thickBot="1" x14ac:dyDescent="0.3">
      <c r="A63" s="8">
        <v>27</v>
      </c>
      <c r="B63" s="9" t="s">
        <v>76</v>
      </c>
      <c r="C63" s="9"/>
      <c r="D63" s="59" t="s">
        <v>308</v>
      </c>
      <c r="E63" s="2">
        <f>IFERROR(E61/E62,0)</f>
        <v>0</v>
      </c>
      <c r="F63" s="2">
        <f t="shared" ref="F63:S63" si="62">IFERROR(F61/F62,0)</f>
        <v>0</v>
      </c>
      <c r="G63" s="2">
        <f t="shared" si="62"/>
        <v>0</v>
      </c>
      <c r="H63" s="2">
        <f t="shared" si="62"/>
        <v>0</v>
      </c>
      <c r="I63" s="2">
        <f t="shared" si="62"/>
        <v>0</v>
      </c>
      <c r="J63" s="2">
        <f t="shared" si="62"/>
        <v>0</v>
      </c>
      <c r="K63" s="2">
        <f t="shared" si="62"/>
        <v>0</v>
      </c>
      <c r="L63" s="2">
        <f t="shared" si="62"/>
        <v>0</v>
      </c>
      <c r="M63" s="2">
        <f t="shared" si="62"/>
        <v>0</v>
      </c>
      <c r="N63" s="2">
        <f t="shared" si="62"/>
        <v>0</v>
      </c>
      <c r="O63" s="2">
        <f t="shared" si="62"/>
        <v>0</v>
      </c>
      <c r="P63" s="2">
        <f t="shared" si="62"/>
        <v>0</v>
      </c>
      <c r="Q63" s="2">
        <f t="shared" si="62"/>
        <v>0</v>
      </c>
      <c r="R63" s="2">
        <f t="shared" si="62"/>
        <v>0</v>
      </c>
      <c r="S63" s="2">
        <f t="shared" si="62"/>
        <v>0</v>
      </c>
      <c r="T63" s="25">
        <f>T61/T62</f>
        <v>0</v>
      </c>
      <c r="U63" s="80">
        <f>U61/U62</f>
        <v>0</v>
      </c>
      <c r="V63" s="81">
        <f>IFERROR(V61/V62,0)</f>
        <v>0</v>
      </c>
      <c r="W63" s="2">
        <f>IFERROR(W61/W62,0)</f>
        <v>0</v>
      </c>
      <c r="X63" s="2">
        <f t="shared" ref="X63:Y63" si="63">IFERROR(X61/X62,0)</f>
        <v>0</v>
      </c>
      <c r="Y63" s="23">
        <f t="shared" si="63"/>
        <v>0</v>
      </c>
    </row>
    <row r="64" spans="1:25" ht="15.75" thickBot="1" x14ac:dyDescent="0.3">
      <c r="E64" s="362"/>
    </row>
    <row r="65" spans="1:25" x14ac:dyDescent="0.25">
      <c r="A65" s="75" t="s">
        <v>36</v>
      </c>
      <c r="B65" s="76"/>
      <c r="C65" s="76"/>
      <c r="D65" s="110" t="s">
        <v>368</v>
      </c>
      <c r="E65" s="48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319</v>
      </c>
      <c r="B66" s="11"/>
      <c r="C66" s="12"/>
      <c r="D66" s="111"/>
      <c r="E66" s="12" t="str">
        <f t="shared" ref="E66:S66" si="64">E35</f>
        <v>2031/32</v>
      </c>
      <c r="F66" s="12" t="str">
        <f t="shared" si="64"/>
        <v>2032/33</v>
      </c>
      <c r="G66" s="12" t="str">
        <f t="shared" si="64"/>
        <v>2033/34</v>
      </c>
      <c r="H66" s="12" t="str">
        <f t="shared" si="64"/>
        <v>2034/35</v>
      </c>
      <c r="I66" s="12" t="str">
        <f t="shared" si="64"/>
        <v>2035/36</v>
      </c>
      <c r="J66" s="12" t="str">
        <f t="shared" si="64"/>
        <v>2036/37</v>
      </c>
      <c r="K66" s="12" t="str">
        <f t="shared" si="64"/>
        <v>2037/38</v>
      </c>
      <c r="L66" s="12" t="str">
        <f t="shared" si="64"/>
        <v>2038/39</v>
      </c>
      <c r="M66" s="12" t="str">
        <f t="shared" si="64"/>
        <v>2039/40</v>
      </c>
      <c r="N66" s="12" t="str">
        <f t="shared" si="64"/>
        <v>2040/41</v>
      </c>
      <c r="O66" s="12" t="str">
        <f t="shared" si="64"/>
        <v>2041/42</v>
      </c>
      <c r="P66" s="12" t="str">
        <f t="shared" si="64"/>
        <v>2042/43</v>
      </c>
      <c r="Q66" s="12" t="str">
        <f t="shared" si="64"/>
        <v>2043/44</v>
      </c>
      <c r="R66" s="12" t="str">
        <f t="shared" si="64"/>
        <v>2044/45</v>
      </c>
      <c r="S66" s="12" t="str">
        <f t="shared" si="64"/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">
        <v>43</v>
      </c>
      <c r="C67" s="51">
        <v>1.1000000000000001</v>
      </c>
      <c r="D67" s="17" t="s">
        <v>387</v>
      </c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82">
        <f t="shared" ref="T67:T93" si="65">SUM(E67:S67)</f>
        <v>0</v>
      </c>
      <c r="U67" s="91">
        <f t="shared" ref="U67:U92" si="66">IFERROR(AVERAGE(E67:S67),0)</f>
        <v>0</v>
      </c>
      <c r="V67" s="99"/>
      <c r="W67" s="358">
        <v>0</v>
      </c>
      <c r="X67" s="100"/>
      <c r="Y67" s="79">
        <f t="shared" ref="Y67:Y74" si="67">1-SUM(V67:X67)</f>
        <v>1</v>
      </c>
    </row>
    <row r="68" spans="1:25" x14ac:dyDescent="0.25">
      <c r="A68" s="5"/>
      <c r="B68" s="6"/>
      <c r="C68" s="52">
        <v>1.2</v>
      </c>
      <c r="D68" s="18" t="s">
        <v>257</v>
      </c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92">
        <f t="shared" si="65"/>
        <v>0</v>
      </c>
      <c r="U68" s="93">
        <f t="shared" si="66"/>
        <v>0</v>
      </c>
      <c r="V68" s="50"/>
      <c r="W68" s="359">
        <v>0</v>
      </c>
      <c r="X68" s="101"/>
      <c r="Y68" s="67">
        <f t="shared" si="67"/>
        <v>1</v>
      </c>
    </row>
    <row r="69" spans="1:25" x14ac:dyDescent="0.25">
      <c r="A69" s="5">
        <v>2</v>
      </c>
      <c r="B69" s="6" t="s">
        <v>45</v>
      </c>
      <c r="C69" s="52"/>
      <c r="D69" s="1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92">
        <f t="shared" si="65"/>
        <v>0</v>
      </c>
      <c r="U69" s="93">
        <f t="shared" si="66"/>
        <v>0</v>
      </c>
      <c r="V69" s="50"/>
      <c r="W69" s="359">
        <v>0</v>
      </c>
      <c r="X69" s="101"/>
      <c r="Y69" s="67">
        <f t="shared" si="67"/>
        <v>1</v>
      </c>
    </row>
    <row r="70" spans="1:25" x14ac:dyDescent="0.25">
      <c r="A70" s="5">
        <v>3</v>
      </c>
      <c r="B70" s="6" t="s">
        <v>46</v>
      </c>
      <c r="C70" s="52"/>
      <c r="D70" s="1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92">
        <f t="shared" si="65"/>
        <v>0</v>
      </c>
      <c r="U70" s="93">
        <f t="shared" si="66"/>
        <v>0</v>
      </c>
      <c r="V70" s="50"/>
      <c r="W70" s="359">
        <v>0</v>
      </c>
      <c r="X70" s="101"/>
      <c r="Y70" s="67">
        <f t="shared" si="67"/>
        <v>1</v>
      </c>
    </row>
    <row r="71" spans="1:25" x14ac:dyDescent="0.25">
      <c r="A71" s="5">
        <v>4</v>
      </c>
      <c r="B71" s="6" t="s">
        <v>47</v>
      </c>
      <c r="C71" s="52"/>
      <c r="D71" s="1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92">
        <f t="shared" si="65"/>
        <v>0</v>
      </c>
      <c r="U71" s="93">
        <f t="shared" si="66"/>
        <v>0</v>
      </c>
      <c r="V71" s="50"/>
      <c r="W71" s="359">
        <v>0</v>
      </c>
      <c r="X71" s="101"/>
      <c r="Y71" s="67">
        <f t="shared" si="67"/>
        <v>1</v>
      </c>
    </row>
    <row r="72" spans="1:25" x14ac:dyDescent="0.25">
      <c r="A72" s="5">
        <v>5</v>
      </c>
      <c r="B72" s="6" t="s">
        <v>48</v>
      </c>
      <c r="C72" s="52">
        <v>5.0999999999999996</v>
      </c>
      <c r="D72" s="19" t="s">
        <v>378</v>
      </c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92">
        <f t="shared" si="65"/>
        <v>0</v>
      </c>
      <c r="U72" s="93">
        <f t="shared" si="66"/>
        <v>0</v>
      </c>
      <c r="V72" s="360">
        <v>0</v>
      </c>
      <c r="W72" s="359">
        <v>0</v>
      </c>
      <c r="X72" s="359">
        <v>0</v>
      </c>
      <c r="Y72" s="67">
        <f t="shared" si="67"/>
        <v>1</v>
      </c>
    </row>
    <row r="73" spans="1:25" x14ac:dyDescent="0.25">
      <c r="A73" s="5"/>
      <c r="B73" s="6"/>
      <c r="C73" s="52" t="s">
        <v>324</v>
      </c>
      <c r="D73" s="19" t="s">
        <v>49</v>
      </c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92">
        <f t="shared" si="65"/>
        <v>0</v>
      </c>
      <c r="U73" s="93">
        <f t="shared" si="66"/>
        <v>0</v>
      </c>
      <c r="V73" s="360">
        <v>0</v>
      </c>
      <c r="W73" s="359">
        <v>0</v>
      </c>
      <c r="X73" s="359">
        <v>0</v>
      </c>
      <c r="Y73" s="67">
        <f t="shared" si="67"/>
        <v>1</v>
      </c>
    </row>
    <row r="74" spans="1:25" x14ac:dyDescent="0.25">
      <c r="A74" s="5">
        <v>6</v>
      </c>
      <c r="B74" s="6" t="s">
        <v>50</v>
      </c>
      <c r="C74" s="52"/>
      <c r="D74" s="1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92">
        <f t="shared" si="65"/>
        <v>0</v>
      </c>
      <c r="U74" s="93">
        <f t="shared" si="66"/>
        <v>0</v>
      </c>
      <c r="V74" s="360">
        <v>0</v>
      </c>
      <c r="W74" s="359">
        <v>0</v>
      </c>
      <c r="X74" s="359">
        <v>0</v>
      </c>
      <c r="Y74" s="67">
        <f t="shared" si="67"/>
        <v>1</v>
      </c>
    </row>
    <row r="75" spans="1:25" x14ac:dyDescent="0.25">
      <c r="A75" s="5">
        <v>7</v>
      </c>
      <c r="B75" s="6" t="s">
        <v>51</v>
      </c>
      <c r="C75" s="52">
        <v>7.1</v>
      </c>
      <c r="D75" s="18" t="s">
        <v>52</v>
      </c>
      <c r="E75" s="363">
        <v>0</v>
      </c>
      <c r="F75" s="363">
        <v>0</v>
      </c>
      <c r="G75" s="363">
        <v>0</v>
      </c>
      <c r="H75" s="363">
        <v>0</v>
      </c>
      <c r="I75" s="363">
        <v>0</v>
      </c>
      <c r="J75" s="363">
        <v>0</v>
      </c>
      <c r="K75" s="363">
        <v>0</v>
      </c>
      <c r="L75" s="363">
        <v>0</v>
      </c>
      <c r="M75" s="363">
        <v>0</v>
      </c>
      <c r="N75" s="363">
        <v>0</v>
      </c>
      <c r="O75" s="363">
        <v>0</v>
      </c>
      <c r="P75" s="363">
        <v>0</v>
      </c>
      <c r="Q75" s="363">
        <v>0</v>
      </c>
      <c r="R75" s="363">
        <v>0</v>
      </c>
      <c r="S75" s="363">
        <v>0</v>
      </c>
      <c r="T75" s="92">
        <f t="shared" si="65"/>
        <v>0</v>
      </c>
      <c r="U75" s="93">
        <f t="shared" si="66"/>
        <v>0</v>
      </c>
      <c r="V75" s="360">
        <v>0</v>
      </c>
      <c r="W75" s="359">
        <v>0</v>
      </c>
      <c r="X75" s="359">
        <v>0</v>
      </c>
      <c r="Y75" s="67">
        <f t="shared" ref="Y75:Y83" si="68">1-SUM(V75:X75)</f>
        <v>1</v>
      </c>
    </row>
    <row r="76" spans="1:25" x14ac:dyDescent="0.25">
      <c r="A76" s="5"/>
      <c r="B76" s="6"/>
      <c r="C76" s="52" t="s">
        <v>53</v>
      </c>
      <c r="D76" s="18" t="s">
        <v>54</v>
      </c>
      <c r="E76" s="363">
        <v>0</v>
      </c>
      <c r="F76" s="363">
        <v>0</v>
      </c>
      <c r="G76" s="363">
        <v>0</v>
      </c>
      <c r="H76" s="363">
        <v>0</v>
      </c>
      <c r="I76" s="363">
        <v>0</v>
      </c>
      <c r="J76" s="363">
        <v>0</v>
      </c>
      <c r="K76" s="363">
        <v>0</v>
      </c>
      <c r="L76" s="363">
        <v>0</v>
      </c>
      <c r="M76" s="363">
        <v>0</v>
      </c>
      <c r="N76" s="363">
        <v>0</v>
      </c>
      <c r="O76" s="363">
        <v>0</v>
      </c>
      <c r="P76" s="363">
        <v>0</v>
      </c>
      <c r="Q76" s="363">
        <v>0</v>
      </c>
      <c r="R76" s="363">
        <v>0</v>
      </c>
      <c r="S76" s="363">
        <v>0</v>
      </c>
      <c r="T76" s="92">
        <f t="shared" si="65"/>
        <v>0</v>
      </c>
      <c r="U76" s="93">
        <f t="shared" si="66"/>
        <v>0</v>
      </c>
      <c r="V76" s="360">
        <v>0</v>
      </c>
      <c r="W76" s="359">
        <v>0</v>
      </c>
      <c r="X76" s="359">
        <v>0</v>
      </c>
      <c r="Y76" s="67">
        <f t="shared" si="68"/>
        <v>1</v>
      </c>
    </row>
    <row r="77" spans="1:25" x14ac:dyDescent="0.25">
      <c r="A77" s="5"/>
      <c r="B77" s="6"/>
      <c r="C77" s="52" t="s">
        <v>55</v>
      </c>
      <c r="D77" s="18" t="s">
        <v>56</v>
      </c>
      <c r="E77" s="348">
        <v>0</v>
      </c>
      <c r="F77" s="348">
        <v>0</v>
      </c>
      <c r="G77" s="348">
        <v>0</v>
      </c>
      <c r="H77" s="348">
        <v>0</v>
      </c>
      <c r="I77" s="348">
        <v>0</v>
      </c>
      <c r="J77" s="348">
        <v>0</v>
      </c>
      <c r="K77" s="348">
        <v>0</v>
      </c>
      <c r="L77" s="348">
        <v>0</v>
      </c>
      <c r="M77" s="348">
        <v>0</v>
      </c>
      <c r="N77" s="348">
        <v>0</v>
      </c>
      <c r="O77" s="348">
        <v>0</v>
      </c>
      <c r="P77" s="348">
        <v>0</v>
      </c>
      <c r="Q77" s="348">
        <v>0</v>
      </c>
      <c r="R77" s="348">
        <v>0</v>
      </c>
      <c r="S77" s="348">
        <v>0</v>
      </c>
      <c r="T77" s="92">
        <f t="shared" si="65"/>
        <v>0</v>
      </c>
      <c r="U77" s="93">
        <f t="shared" si="66"/>
        <v>0</v>
      </c>
      <c r="V77" s="360">
        <v>0</v>
      </c>
      <c r="W77" s="359">
        <v>0</v>
      </c>
      <c r="X77" s="359">
        <v>0</v>
      </c>
      <c r="Y77" s="67">
        <f t="shared" ref="Y77" si="69">1-SUM(V77:X77)</f>
        <v>1</v>
      </c>
    </row>
    <row r="78" spans="1:25" x14ac:dyDescent="0.25">
      <c r="A78" s="5"/>
      <c r="B78" s="6"/>
      <c r="C78" s="52" t="s">
        <v>57</v>
      </c>
      <c r="D78" s="18" t="s">
        <v>58</v>
      </c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2">
        <f t="shared" si="65"/>
        <v>0</v>
      </c>
      <c r="U78" s="93">
        <f t="shared" si="66"/>
        <v>0</v>
      </c>
      <c r="V78" s="170"/>
      <c r="W78" s="361">
        <v>0</v>
      </c>
      <c r="X78" s="170"/>
      <c r="Y78" s="67">
        <f t="shared" si="68"/>
        <v>1</v>
      </c>
    </row>
    <row r="79" spans="1:25" x14ac:dyDescent="0.25">
      <c r="A79" s="5">
        <v>8</v>
      </c>
      <c r="B79" s="6" t="s">
        <v>59</v>
      </c>
      <c r="C79" s="52">
        <v>8.1</v>
      </c>
      <c r="D79" s="18" t="s">
        <v>52</v>
      </c>
      <c r="E79" s="348">
        <v>0</v>
      </c>
      <c r="F79" s="348">
        <v>0</v>
      </c>
      <c r="G79" s="348">
        <v>0</v>
      </c>
      <c r="H79" s="348">
        <v>0</v>
      </c>
      <c r="I79" s="348">
        <v>0</v>
      </c>
      <c r="J79" s="348">
        <v>0</v>
      </c>
      <c r="K79" s="348">
        <v>0</v>
      </c>
      <c r="L79" s="348">
        <v>0</v>
      </c>
      <c r="M79" s="348">
        <v>0</v>
      </c>
      <c r="N79" s="348">
        <v>0</v>
      </c>
      <c r="O79" s="348">
        <v>0</v>
      </c>
      <c r="P79" s="348">
        <v>0</v>
      </c>
      <c r="Q79" s="348">
        <v>0</v>
      </c>
      <c r="R79" s="348">
        <v>0</v>
      </c>
      <c r="S79" s="348">
        <v>0</v>
      </c>
      <c r="T79" s="92">
        <f t="shared" si="65"/>
        <v>0</v>
      </c>
      <c r="U79" s="93">
        <f t="shared" si="66"/>
        <v>0</v>
      </c>
      <c r="V79" s="73">
        <f t="shared" ref="V79" si="70">V75</f>
        <v>0</v>
      </c>
      <c r="W79" s="74">
        <f t="shared" ref="W79:X79" si="71">W75</f>
        <v>0</v>
      </c>
      <c r="X79" s="74">
        <f t="shared" si="71"/>
        <v>0</v>
      </c>
      <c r="Y79" s="67">
        <f t="shared" si="68"/>
        <v>1</v>
      </c>
    </row>
    <row r="80" spans="1:25" x14ac:dyDescent="0.25">
      <c r="A80" s="5"/>
      <c r="B80" s="6"/>
      <c r="C80" s="52" t="s">
        <v>60</v>
      </c>
      <c r="D80" s="18" t="s">
        <v>54</v>
      </c>
      <c r="E80" s="348">
        <v>0</v>
      </c>
      <c r="F80" s="348">
        <v>0</v>
      </c>
      <c r="G80" s="348">
        <v>0</v>
      </c>
      <c r="H80" s="348">
        <v>0</v>
      </c>
      <c r="I80" s="348">
        <v>0</v>
      </c>
      <c r="J80" s="348">
        <v>0</v>
      </c>
      <c r="K80" s="348">
        <v>0</v>
      </c>
      <c r="L80" s="348">
        <v>0</v>
      </c>
      <c r="M80" s="348">
        <v>0</v>
      </c>
      <c r="N80" s="348">
        <v>0</v>
      </c>
      <c r="O80" s="348">
        <v>0</v>
      </c>
      <c r="P80" s="348">
        <v>0</v>
      </c>
      <c r="Q80" s="348">
        <v>0</v>
      </c>
      <c r="R80" s="348">
        <v>0</v>
      </c>
      <c r="S80" s="348">
        <v>0</v>
      </c>
      <c r="T80" s="92">
        <f t="shared" si="65"/>
        <v>0</v>
      </c>
      <c r="U80" s="93">
        <f t="shared" si="66"/>
        <v>0</v>
      </c>
      <c r="V80" s="73">
        <f t="shared" ref="V80:X80" si="72">V76</f>
        <v>0</v>
      </c>
      <c r="W80" s="74">
        <f t="shared" si="72"/>
        <v>0</v>
      </c>
      <c r="X80" s="74">
        <f t="shared" si="72"/>
        <v>0</v>
      </c>
      <c r="Y80" s="67">
        <f t="shared" si="68"/>
        <v>1</v>
      </c>
    </row>
    <row r="81" spans="1:25" x14ac:dyDescent="0.25">
      <c r="A81" s="5"/>
      <c r="B81" s="6"/>
      <c r="C81" s="52" t="s">
        <v>61</v>
      </c>
      <c r="D81" s="18" t="s">
        <v>56</v>
      </c>
      <c r="E81" s="348">
        <v>0</v>
      </c>
      <c r="F81" s="348">
        <v>0</v>
      </c>
      <c r="G81" s="348">
        <v>0</v>
      </c>
      <c r="H81" s="348">
        <v>0</v>
      </c>
      <c r="I81" s="348">
        <v>0</v>
      </c>
      <c r="J81" s="348">
        <v>0</v>
      </c>
      <c r="K81" s="348">
        <v>0</v>
      </c>
      <c r="L81" s="348">
        <v>0</v>
      </c>
      <c r="M81" s="348">
        <v>0</v>
      </c>
      <c r="N81" s="348">
        <v>0</v>
      </c>
      <c r="O81" s="348">
        <v>0</v>
      </c>
      <c r="P81" s="348">
        <v>0</v>
      </c>
      <c r="Q81" s="348">
        <v>0</v>
      </c>
      <c r="R81" s="348">
        <v>0</v>
      </c>
      <c r="S81" s="348">
        <v>0</v>
      </c>
      <c r="T81" s="92">
        <f t="shared" si="65"/>
        <v>0</v>
      </c>
      <c r="U81" s="93">
        <f t="shared" si="66"/>
        <v>0</v>
      </c>
      <c r="V81" s="73">
        <f t="shared" ref="V81:X81" si="73">V77</f>
        <v>0</v>
      </c>
      <c r="W81" s="74">
        <f t="shared" si="73"/>
        <v>0</v>
      </c>
      <c r="X81" s="74">
        <f t="shared" si="73"/>
        <v>0</v>
      </c>
      <c r="Y81" s="67">
        <f t="shared" ref="Y81" si="74">1-SUM(V81:X81)</f>
        <v>1</v>
      </c>
    </row>
    <row r="82" spans="1:25" x14ac:dyDescent="0.25">
      <c r="A82" s="5"/>
      <c r="B82" s="6"/>
      <c r="C82" s="52" t="s">
        <v>62</v>
      </c>
      <c r="D82" s="18" t="s">
        <v>58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2">
        <f t="shared" si="65"/>
        <v>0</v>
      </c>
      <c r="U82" s="93">
        <f t="shared" si="66"/>
        <v>0</v>
      </c>
      <c r="V82" s="73">
        <f t="shared" ref="V82:X82" si="75">V78</f>
        <v>0</v>
      </c>
      <c r="W82" s="74">
        <f t="shared" si="75"/>
        <v>0</v>
      </c>
      <c r="X82" s="74">
        <f t="shared" si="75"/>
        <v>0</v>
      </c>
      <c r="Y82" s="67">
        <f t="shared" si="68"/>
        <v>1</v>
      </c>
    </row>
    <row r="83" spans="1:25" x14ac:dyDescent="0.25">
      <c r="A83" s="5">
        <v>9</v>
      </c>
      <c r="B83" s="6" t="s">
        <v>63</v>
      </c>
      <c r="C83" s="52"/>
      <c r="D83" s="18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2">
        <f t="shared" si="65"/>
        <v>0</v>
      </c>
      <c r="U83" s="93">
        <f t="shared" si="66"/>
        <v>0</v>
      </c>
      <c r="V83" s="169"/>
      <c r="W83" s="359">
        <v>0</v>
      </c>
      <c r="X83" s="170"/>
      <c r="Y83" s="67">
        <f t="shared" si="68"/>
        <v>1</v>
      </c>
    </row>
    <row r="84" spans="1:25" x14ac:dyDescent="0.25">
      <c r="A84" s="5">
        <v>10</v>
      </c>
      <c r="B84" s="6" t="s">
        <v>64</v>
      </c>
      <c r="C84" s="52"/>
      <c r="D84" s="18"/>
      <c r="E84" s="348">
        <v>0</v>
      </c>
      <c r="F84" s="348">
        <v>0</v>
      </c>
      <c r="G84" s="348">
        <v>0</v>
      </c>
      <c r="H84" s="348">
        <v>0</v>
      </c>
      <c r="I84" s="348">
        <v>0</v>
      </c>
      <c r="J84" s="348">
        <v>0</v>
      </c>
      <c r="K84" s="348">
        <v>0</v>
      </c>
      <c r="L84" s="348">
        <v>0</v>
      </c>
      <c r="M84" s="348">
        <v>0</v>
      </c>
      <c r="N84" s="348">
        <v>0</v>
      </c>
      <c r="O84" s="348">
        <v>0</v>
      </c>
      <c r="P84" s="348">
        <v>0</v>
      </c>
      <c r="Q84" s="348">
        <v>0</v>
      </c>
      <c r="R84" s="348">
        <v>0</v>
      </c>
      <c r="S84" s="348">
        <v>0</v>
      </c>
      <c r="T84" s="92">
        <f t="shared" si="65"/>
        <v>0</v>
      </c>
      <c r="U84" s="93">
        <f t="shared" si="66"/>
        <v>0</v>
      </c>
      <c r="V84" s="169"/>
      <c r="W84" s="359">
        <v>0</v>
      </c>
      <c r="X84" s="361">
        <v>0</v>
      </c>
      <c r="Y84" s="67">
        <f t="shared" ref="Y84:Y85" si="76">1-SUM(V84:X84)</f>
        <v>1</v>
      </c>
    </row>
    <row r="85" spans="1:25" x14ac:dyDescent="0.25">
      <c r="A85" s="5">
        <v>11</v>
      </c>
      <c r="B85" s="6" t="s">
        <v>65</v>
      </c>
      <c r="C85" s="52"/>
      <c r="D85" s="18"/>
      <c r="E85" s="348">
        <v>0</v>
      </c>
      <c r="F85" s="348">
        <v>0</v>
      </c>
      <c r="G85" s="348">
        <v>0</v>
      </c>
      <c r="H85" s="348">
        <v>0</v>
      </c>
      <c r="I85" s="348">
        <v>0</v>
      </c>
      <c r="J85" s="348">
        <v>0</v>
      </c>
      <c r="K85" s="348">
        <v>0</v>
      </c>
      <c r="L85" s="348">
        <v>0</v>
      </c>
      <c r="M85" s="348">
        <v>0</v>
      </c>
      <c r="N85" s="348">
        <v>0</v>
      </c>
      <c r="O85" s="348">
        <v>0</v>
      </c>
      <c r="P85" s="348">
        <v>0</v>
      </c>
      <c r="Q85" s="348">
        <v>0</v>
      </c>
      <c r="R85" s="348">
        <v>0</v>
      </c>
      <c r="S85" s="348">
        <v>0</v>
      </c>
      <c r="T85" s="92">
        <f t="shared" si="65"/>
        <v>0</v>
      </c>
      <c r="U85" s="93">
        <f t="shared" si="66"/>
        <v>0</v>
      </c>
      <c r="V85" s="169"/>
      <c r="W85" s="359">
        <v>0</v>
      </c>
      <c r="X85" s="361">
        <v>0</v>
      </c>
      <c r="Y85" s="67">
        <f t="shared" si="76"/>
        <v>1</v>
      </c>
    </row>
    <row r="86" spans="1:25" x14ac:dyDescent="0.25">
      <c r="A86" s="5">
        <v>12</v>
      </c>
      <c r="B86" s="6" t="s">
        <v>66</v>
      </c>
      <c r="C86" s="52" t="s">
        <v>67</v>
      </c>
      <c r="D86" s="18" t="s">
        <v>68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2">
        <f t="shared" si="65"/>
        <v>0</v>
      </c>
      <c r="U86" s="93">
        <f t="shared" si="66"/>
        <v>0</v>
      </c>
      <c r="V86" s="360">
        <v>0</v>
      </c>
      <c r="W86" s="359">
        <v>0</v>
      </c>
      <c r="X86" s="359">
        <v>0</v>
      </c>
      <c r="Y86" s="67">
        <f t="shared" ref="Y86:Y90" si="77">1-SUM(V86:X86)</f>
        <v>1</v>
      </c>
    </row>
    <row r="87" spans="1:25" x14ac:dyDescent="0.25">
      <c r="A87" s="5"/>
      <c r="B87" s="6"/>
      <c r="C87" s="52" t="s">
        <v>69</v>
      </c>
      <c r="D87" s="18" t="s">
        <v>49</v>
      </c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2">
        <f t="shared" si="65"/>
        <v>0</v>
      </c>
      <c r="U87" s="93">
        <f t="shared" si="66"/>
        <v>0</v>
      </c>
      <c r="V87" s="50"/>
      <c r="W87" s="359">
        <v>0</v>
      </c>
      <c r="X87" s="101"/>
      <c r="Y87" s="67">
        <f t="shared" ref="Y87" si="78">1-SUM(V87:X87)</f>
        <v>1</v>
      </c>
    </row>
    <row r="88" spans="1:25" x14ac:dyDescent="0.25">
      <c r="A88" s="5">
        <v>13</v>
      </c>
      <c r="B88" s="6" t="s">
        <v>70</v>
      </c>
      <c r="C88" s="6"/>
      <c r="D88" s="18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2">
        <f t="shared" si="65"/>
        <v>0</v>
      </c>
      <c r="U88" s="93">
        <f t="shared" si="66"/>
        <v>0</v>
      </c>
      <c r="V88" s="169"/>
      <c r="W88" s="359">
        <v>0</v>
      </c>
      <c r="X88" s="170"/>
      <c r="Y88" s="67">
        <f t="shared" si="77"/>
        <v>1</v>
      </c>
    </row>
    <row r="89" spans="1:25" x14ac:dyDescent="0.25">
      <c r="A89" s="5">
        <v>14</v>
      </c>
      <c r="B89" s="6" t="s">
        <v>71</v>
      </c>
      <c r="C89" s="6"/>
      <c r="D89" s="18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2">
        <f t="shared" si="65"/>
        <v>0</v>
      </c>
      <c r="U89" s="93">
        <f t="shared" si="66"/>
        <v>0</v>
      </c>
      <c r="V89" s="50"/>
      <c r="W89" s="359">
        <v>0</v>
      </c>
      <c r="X89" s="101"/>
      <c r="Y89" s="67">
        <f t="shared" si="77"/>
        <v>1</v>
      </c>
    </row>
    <row r="90" spans="1:25" x14ac:dyDescent="0.25">
      <c r="A90" s="5">
        <v>15</v>
      </c>
      <c r="B90" s="6" t="s">
        <v>72</v>
      </c>
      <c r="C90" s="6"/>
      <c r="D90" s="18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2">
        <f t="shared" si="65"/>
        <v>0</v>
      </c>
      <c r="U90" s="93">
        <f t="shared" si="66"/>
        <v>0</v>
      </c>
      <c r="V90" s="50"/>
      <c r="W90" s="359">
        <v>0</v>
      </c>
      <c r="X90" s="101"/>
      <c r="Y90" s="67">
        <f t="shared" si="77"/>
        <v>1</v>
      </c>
    </row>
    <row r="91" spans="1:25" x14ac:dyDescent="0.25">
      <c r="A91" s="20">
        <v>22</v>
      </c>
      <c r="B91" s="21" t="s">
        <v>73</v>
      </c>
      <c r="C91" s="21"/>
      <c r="D91" s="112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5">
        <f t="shared" si="65"/>
        <v>0</v>
      </c>
      <c r="U91" s="93">
        <f t="shared" si="66"/>
        <v>0</v>
      </c>
      <c r="V91" s="102"/>
      <c r="W91" s="359">
        <v>0</v>
      </c>
      <c r="X91" s="103"/>
      <c r="Y91" s="158">
        <f t="shared" ref="Y91" si="79">1-SUM(V91:X91)</f>
        <v>1</v>
      </c>
    </row>
    <row r="92" spans="1:25" s="1" customFormat="1" ht="15.75" thickBot="1" x14ac:dyDescent="0.3">
      <c r="A92" s="8">
        <v>23</v>
      </c>
      <c r="B92" s="9" t="s">
        <v>74</v>
      </c>
      <c r="C92" s="9"/>
      <c r="D92" s="59" t="s">
        <v>78</v>
      </c>
      <c r="E92" s="96">
        <f t="shared" ref="E92:S92" si="80">SUM(E67:E91)</f>
        <v>0</v>
      </c>
      <c r="F92" s="96">
        <f t="shared" si="80"/>
        <v>0</v>
      </c>
      <c r="G92" s="96">
        <f t="shared" si="80"/>
        <v>0</v>
      </c>
      <c r="H92" s="96">
        <f t="shared" si="80"/>
        <v>0</v>
      </c>
      <c r="I92" s="96">
        <f t="shared" si="80"/>
        <v>0</v>
      </c>
      <c r="J92" s="96">
        <f t="shared" si="80"/>
        <v>0</v>
      </c>
      <c r="K92" s="96">
        <f t="shared" si="80"/>
        <v>0</v>
      </c>
      <c r="L92" s="96">
        <f t="shared" si="80"/>
        <v>0</v>
      </c>
      <c r="M92" s="96">
        <f t="shared" si="80"/>
        <v>0</v>
      </c>
      <c r="N92" s="96">
        <f t="shared" si="80"/>
        <v>0</v>
      </c>
      <c r="O92" s="96">
        <f t="shared" si="80"/>
        <v>0</v>
      </c>
      <c r="P92" s="96">
        <f t="shared" si="80"/>
        <v>0</v>
      </c>
      <c r="Q92" s="96">
        <f t="shared" si="80"/>
        <v>0</v>
      </c>
      <c r="R92" s="96">
        <f t="shared" si="80"/>
        <v>0</v>
      </c>
      <c r="S92" s="96">
        <f t="shared" si="80"/>
        <v>0</v>
      </c>
      <c r="T92" s="97">
        <f t="shared" si="65"/>
        <v>0</v>
      </c>
      <c r="U92" s="98">
        <f t="shared" si="66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6">
        <f>'Provoz výchozí'!AG20</f>
        <v>1014933</v>
      </c>
      <c r="F93" s="86">
        <f>'Provoz výchozí'!AH20</f>
        <v>1014933</v>
      </c>
      <c r="G93" s="86">
        <f>'Provoz výchozí'!AI20</f>
        <v>1014933</v>
      </c>
      <c r="H93" s="86">
        <f>'Provoz výchozí'!AJ20</f>
        <v>1014933</v>
      </c>
      <c r="I93" s="86">
        <f>'Provoz výchozí'!AK20</f>
        <v>1014933</v>
      </c>
      <c r="J93" s="86">
        <f>'Provoz výchozí'!AL20</f>
        <v>1014933</v>
      </c>
      <c r="K93" s="86">
        <f>'Provoz výchozí'!AM20</f>
        <v>1014933</v>
      </c>
      <c r="L93" s="86">
        <f>'Provoz výchozí'!AN20</f>
        <v>1014933</v>
      </c>
      <c r="M93" s="86">
        <f>'Provoz výchozí'!AO20</f>
        <v>1014933</v>
      </c>
      <c r="N93" s="86">
        <f>'Provoz výchozí'!AP20</f>
        <v>1014933</v>
      </c>
      <c r="O93" s="86">
        <f>'Provoz výchozí'!AQ20</f>
        <v>1014933</v>
      </c>
      <c r="P93" s="86">
        <f>'Provoz výchozí'!AR20</f>
        <v>1014933</v>
      </c>
      <c r="Q93" s="86">
        <f>'Provoz výchozí'!AS20</f>
        <v>1014933</v>
      </c>
      <c r="R93" s="86">
        <f>'Provoz výchozí'!AT20</f>
        <v>1014933</v>
      </c>
      <c r="S93" s="86">
        <f>'Provoz výchozí'!AU20</f>
        <v>1014933</v>
      </c>
      <c r="T93" s="87">
        <f t="shared" si="65"/>
        <v>15223995</v>
      </c>
      <c r="U93" s="88">
        <f>AVERAGE(E93:S93)</f>
        <v>1014933</v>
      </c>
      <c r="V93" s="87">
        <f>$T93</f>
        <v>15223995</v>
      </c>
      <c r="W93" s="86">
        <f t="shared" ref="W93:Y93" si="81">$T93</f>
        <v>15223995</v>
      </c>
      <c r="X93" s="86">
        <f t="shared" si="81"/>
        <v>15223995</v>
      </c>
      <c r="Y93" s="89">
        <f t="shared" si="81"/>
        <v>15223995</v>
      </c>
    </row>
    <row r="94" spans="1:25" s="1" customFormat="1" ht="15.75" thickBot="1" x14ac:dyDescent="0.3">
      <c r="A94" s="8">
        <v>27</v>
      </c>
      <c r="B94" s="9" t="s">
        <v>76</v>
      </c>
      <c r="C94" s="9"/>
      <c r="D94" s="59" t="s">
        <v>79</v>
      </c>
      <c r="E94" s="2">
        <f>IFERROR(E92/E93,0)</f>
        <v>0</v>
      </c>
      <c r="F94" s="2">
        <f t="shared" ref="F94:S94" si="82">IFERROR(F92/F93,0)</f>
        <v>0</v>
      </c>
      <c r="G94" s="2">
        <f t="shared" si="82"/>
        <v>0</v>
      </c>
      <c r="H94" s="2">
        <f t="shared" si="82"/>
        <v>0</v>
      </c>
      <c r="I94" s="2">
        <f t="shared" si="82"/>
        <v>0</v>
      </c>
      <c r="J94" s="2">
        <f t="shared" si="82"/>
        <v>0</v>
      </c>
      <c r="K94" s="2">
        <f t="shared" si="82"/>
        <v>0</v>
      </c>
      <c r="L94" s="2">
        <f t="shared" si="82"/>
        <v>0</v>
      </c>
      <c r="M94" s="2">
        <f t="shared" si="82"/>
        <v>0</v>
      </c>
      <c r="N94" s="2">
        <f t="shared" si="82"/>
        <v>0</v>
      </c>
      <c r="O94" s="2">
        <f t="shared" si="82"/>
        <v>0</v>
      </c>
      <c r="P94" s="2">
        <f t="shared" si="82"/>
        <v>0</v>
      </c>
      <c r="Q94" s="2">
        <f t="shared" si="82"/>
        <v>0</v>
      </c>
      <c r="R94" s="2">
        <f t="shared" si="82"/>
        <v>0</v>
      </c>
      <c r="S94" s="2">
        <f t="shared" si="82"/>
        <v>0</v>
      </c>
      <c r="T94" s="25">
        <f>T92/T93</f>
        <v>0</v>
      </c>
      <c r="U94" s="80">
        <f>U92/U93</f>
        <v>0</v>
      </c>
      <c r="V94" s="81">
        <f>IFERROR(V92/V93,0)</f>
        <v>0</v>
      </c>
      <c r="W94" s="2">
        <f t="shared" ref="W94:Y94" si="83">IFERROR(W92/W93,0)</f>
        <v>0</v>
      </c>
      <c r="X94" s="2">
        <f t="shared" si="83"/>
        <v>0</v>
      </c>
      <c r="Y94" s="23">
        <f t="shared" si="83"/>
        <v>0</v>
      </c>
    </row>
    <row r="95" spans="1:25" ht="15.75" thickBot="1" x14ac:dyDescent="0.3"/>
    <row r="96" spans="1:25" x14ac:dyDescent="0.25">
      <c r="A96" s="75" t="s">
        <v>36</v>
      </c>
      <c r="B96" s="76"/>
      <c r="C96" s="76"/>
      <c r="D96" s="110" t="s">
        <v>369</v>
      </c>
      <c r="E96" s="48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319</v>
      </c>
      <c r="B97" s="11"/>
      <c r="C97" s="12"/>
      <c r="D97" s="111"/>
      <c r="E97" s="12" t="str">
        <f t="shared" ref="E97:S97" si="84">E35</f>
        <v>2031/32</v>
      </c>
      <c r="F97" s="12" t="str">
        <f t="shared" si="84"/>
        <v>2032/33</v>
      </c>
      <c r="G97" s="12" t="str">
        <f t="shared" si="84"/>
        <v>2033/34</v>
      </c>
      <c r="H97" s="12" t="str">
        <f t="shared" si="84"/>
        <v>2034/35</v>
      </c>
      <c r="I97" s="12" t="str">
        <f t="shared" si="84"/>
        <v>2035/36</v>
      </c>
      <c r="J97" s="12" t="str">
        <f t="shared" si="84"/>
        <v>2036/37</v>
      </c>
      <c r="K97" s="12" t="str">
        <f t="shared" si="84"/>
        <v>2037/38</v>
      </c>
      <c r="L97" s="12" t="str">
        <f t="shared" si="84"/>
        <v>2038/39</v>
      </c>
      <c r="M97" s="12" t="str">
        <f t="shared" si="84"/>
        <v>2039/40</v>
      </c>
      <c r="N97" s="12" t="str">
        <f t="shared" si="84"/>
        <v>2040/41</v>
      </c>
      <c r="O97" s="12" t="str">
        <f t="shared" si="84"/>
        <v>2041/42</v>
      </c>
      <c r="P97" s="12" t="str">
        <f t="shared" si="84"/>
        <v>2042/43</v>
      </c>
      <c r="Q97" s="12" t="str">
        <f t="shared" si="84"/>
        <v>2043/44</v>
      </c>
      <c r="R97" s="12" t="str">
        <f t="shared" si="84"/>
        <v>2044/45</v>
      </c>
      <c r="S97" s="12" t="str">
        <f t="shared" si="84"/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">
        <v>43</v>
      </c>
      <c r="C98" s="51">
        <v>1.1000000000000001</v>
      </c>
      <c r="D98" s="17" t="s">
        <v>387</v>
      </c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82">
        <f t="shared" ref="T98:T124" si="85">SUM(E98:S98)</f>
        <v>0</v>
      </c>
      <c r="U98" s="91">
        <f t="shared" ref="U98:U123" si="86">IFERROR(AVERAGE(E98:S98),0)</f>
        <v>0</v>
      </c>
      <c r="V98" s="99"/>
      <c r="W98" s="358">
        <v>0</v>
      </c>
      <c r="X98" s="100"/>
      <c r="Y98" s="79">
        <f t="shared" ref="Y98:Y105" si="87">1-SUM(V98:X98)</f>
        <v>1</v>
      </c>
    </row>
    <row r="99" spans="1:25" x14ac:dyDescent="0.25">
      <c r="A99" s="5"/>
      <c r="B99" s="6"/>
      <c r="C99" s="52">
        <v>1.2</v>
      </c>
      <c r="D99" s="18" t="s">
        <v>257</v>
      </c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2">
        <f t="shared" si="85"/>
        <v>0</v>
      </c>
      <c r="U99" s="93">
        <f t="shared" si="86"/>
        <v>0</v>
      </c>
      <c r="V99" s="50"/>
      <c r="W99" s="359">
        <v>0</v>
      </c>
      <c r="X99" s="101"/>
      <c r="Y99" s="67">
        <f t="shared" si="87"/>
        <v>1</v>
      </c>
    </row>
    <row r="100" spans="1:25" x14ac:dyDescent="0.25">
      <c r="A100" s="5">
        <v>2</v>
      </c>
      <c r="B100" s="6" t="s">
        <v>45</v>
      </c>
      <c r="C100" s="52"/>
      <c r="D100" s="18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2">
        <f t="shared" si="85"/>
        <v>0</v>
      </c>
      <c r="U100" s="93">
        <f t="shared" si="86"/>
        <v>0</v>
      </c>
      <c r="V100" s="50"/>
      <c r="W100" s="359">
        <v>0</v>
      </c>
      <c r="X100" s="101"/>
      <c r="Y100" s="67">
        <f t="shared" si="87"/>
        <v>1</v>
      </c>
    </row>
    <row r="101" spans="1:25" x14ac:dyDescent="0.25">
      <c r="A101" s="5">
        <v>3</v>
      </c>
      <c r="B101" s="6" t="s">
        <v>46</v>
      </c>
      <c r="C101" s="52"/>
      <c r="D101" s="18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2">
        <f t="shared" si="85"/>
        <v>0</v>
      </c>
      <c r="U101" s="93">
        <f t="shared" si="86"/>
        <v>0</v>
      </c>
      <c r="V101" s="50"/>
      <c r="W101" s="359">
        <v>0</v>
      </c>
      <c r="X101" s="101"/>
      <c r="Y101" s="67">
        <f t="shared" si="87"/>
        <v>1</v>
      </c>
    </row>
    <row r="102" spans="1:25" x14ac:dyDescent="0.25">
      <c r="A102" s="5">
        <v>4</v>
      </c>
      <c r="B102" s="6" t="s">
        <v>47</v>
      </c>
      <c r="C102" s="52"/>
      <c r="D102" s="18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2">
        <f t="shared" si="85"/>
        <v>0</v>
      </c>
      <c r="U102" s="93">
        <f t="shared" si="86"/>
        <v>0</v>
      </c>
      <c r="V102" s="50"/>
      <c r="W102" s="359">
        <v>0</v>
      </c>
      <c r="X102" s="101"/>
      <c r="Y102" s="67">
        <f t="shared" si="87"/>
        <v>1</v>
      </c>
    </row>
    <row r="103" spans="1:25" x14ac:dyDescent="0.25">
      <c r="A103" s="5">
        <v>5</v>
      </c>
      <c r="B103" s="6" t="s">
        <v>48</v>
      </c>
      <c r="C103" s="52">
        <v>5.0999999999999996</v>
      </c>
      <c r="D103" s="19" t="s">
        <v>378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2">
        <f t="shared" si="85"/>
        <v>0</v>
      </c>
      <c r="U103" s="93">
        <f t="shared" si="86"/>
        <v>0</v>
      </c>
      <c r="V103" s="360">
        <v>0</v>
      </c>
      <c r="W103" s="359">
        <v>0</v>
      </c>
      <c r="X103" s="359">
        <v>0</v>
      </c>
      <c r="Y103" s="67">
        <f t="shared" si="87"/>
        <v>1</v>
      </c>
    </row>
    <row r="104" spans="1:25" x14ac:dyDescent="0.25">
      <c r="A104" s="5"/>
      <c r="B104" s="6"/>
      <c r="C104" s="52" t="s">
        <v>324</v>
      </c>
      <c r="D104" s="19" t="s">
        <v>49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2">
        <f t="shared" si="85"/>
        <v>0</v>
      </c>
      <c r="U104" s="93">
        <f t="shared" si="86"/>
        <v>0</v>
      </c>
      <c r="V104" s="360">
        <v>0</v>
      </c>
      <c r="W104" s="359">
        <v>0</v>
      </c>
      <c r="X104" s="359">
        <v>0</v>
      </c>
      <c r="Y104" s="67">
        <f t="shared" si="87"/>
        <v>1</v>
      </c>
    </row>
    <row r="105" spans="1:25" x14ac:dyDescent="0.25">
      <c r="A105" s="5">
        <v>6</v>
      </c>
      <c r="B105" s="6" t="s">
        <v>50</v>
      </c>
      <c r="C105" s="52"/>
      <c r="D105" s="18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2">
        <f t="shared" si="85"/>
        <v>0</v>
      </c>
      <c r="U105" s="93">
        <f t="shared" si="86"/>
        <v>0</v>
      </c>
      <c r="V105" s="360">
        <v>0</v>
      </c>
      <c r="W105" s="359">
        <v>0</v>
      </c>
      <c r="X105" s="359">
        <v>0</v>
      </c>
      <c r="Y105" s="67">
        <f t="shared" si="87"/>
        <v>1</v>
      </c>
    </row>
    <row r="106" spans="1:25" x14ac:dyDescent="0.25">
      <c r="A106" s="5">
        <v>7</v>
      </c>
      <c r="B106" s="6" t="s">
        <v>51</v>
      </c>
      <c r="C106" s="52">
        <v>7.1</v>
      </c>
      <c r="D106" s="18" t="s">
        <v>52</v>
      </c>
      <c r="E106" s="348">
        <v>0</v>
      </c>
      <c r="F106" s="348">
        <v>0</v>
      </c>
      <c r="G106" s="348">
        <v>0</v>
      </c>
      <c r="H106" s="348">
        <v>0</v>
      </c>
      <c r="I106" s="348">
        <v>0</v>
      </c>
      <c r="J106" s="348">
        <v>0</v>
      </c>
      <c r="K106" s="348">
        <v>0</v>
      </c>
      <c r="L106" s="348">
        <v>0</v>
      </c>
      <c r="M106" s="348">
        <v>0</v>
      </c>
      <c r="N106" s="348">
        <v>0</v>
      </c>
      <c r="O106" s="348">
        <v>0</v>
      </c>
      <c r="P106" s="348">
        <v>0</v>
      </c>
      <c r="Q106" s="348">
        <v>0</v>
      </c>
      <c r="R106" s="348">
        <v>0</v>
      </c>
      <c r="S106" s="348">
        <v>0</v>
      </c>
      <c r="T106" s="92">
        <f t="shared" si="85"/>
        <v>0</v>
      </c>
      <c r="U106" s="93">
        <f t="shared" si="86"/>
        <v>0</v>
      </c>
      <c r="V106" s="360">
        <v>0</v>
      </c>
      <c r="W106" s="359">
        <v>0</v>
      </c>
      <c r="X106" s="359">
        <v>0</v>
      </c>
      <c r="Y106" s="67">
        <f t="shared" ref="Y106:Y114" si="88">1-SUM(V106:X106)</f>
        <v>1</v>
      </c>
    </row>
    <row r="107" spans="1:25" x14ac:dyDescent="0.25">
      <c r="A107" s="5"/>
      <c r="B107" s="6"/>
      <c r="C107" s="52" t="s">
        <v>53</v>
      </c>
      <c r="D107" s="18" t="s">
        <v>54</v>
      </c>
      <c r="E107" s="348">
        <v>0</v>
      </c>
      <c r="F107" s="348">
        <v>0</v>
      </c>
      <c r="G107" s="348">
        <v>0</v>
      </c>
      <c r="H107" s="348">
        <v>0</v>
      </c>
      <c r="I107" s="348">
        <v>0</v>
      </c>
      <c r="J107" s="348">
        <v>0</v>
      </c>
      <c r="K107" s="348">
        <v>0</v>
      </c>
      <c r="L107" s="348">
        <v>0</v>
      </c>
      <c r="M107" s="348">
        <v>0</v>
      </c>
      <c r="N107" s="348">
        <v>0</v>
      </c>
      <c r="O107" s="348">
        <v>0</v>
      </c>
      <c r="P107" s="348">
        <v>0</v>
      </c>
      <c r="Q107" s="348">
        <v>0</v>
      </c>
      <c r="R107" s="348">
        <v>0</v>
      </c>
      <c r="S107" s="348">
        <v>0</v>
      </c>
      <c r="T107" s="92">
        <f t="shared" si="85"/>
        <v>0</v>
      </c>
      <c r="U107" s="93">
        <f t="shared" si="86"/>
        <v>0</v>
      </c>
      <c r="V107" s="360">
        <v>0</v>
      </c>
      <c r="W107" s="359">
        <v>0</v>
      </c>
      <c r="X107" s="359">
        <v>0</v>
      </c>
      <c r="Y107" s="67">
        <f t="shared" si="88"/>
        <v>1</v>
      </c>
    </row>
    <row r="108" spans="1:25" x14ac:dyDescent="0.25">
      <c r="A108" s="5"/>
      <c r="B108" s="6"/>
      <c r="C108" s="52" t="s">
        <v>55</v>
      </c>
      <c r="D108" s="18" t="s">
        <v>56</v>
      </c>
      <c r="E108" s="348">
        <v>0</v>
      </c>
      <c r="F108" s="348">
        <v>0</v>
      </c>
      <c r="G108" s="348">
        <v>0</v>
      </c>
      <c r="H108" s="348">
        <v>0</v>
      </c>
      <c r="I108" s="348">
        <v>0</v>
      </c>
      <c r="J108" s="348">
        <v>0</v>
      </c>
      <c r="K108" s="348">
        <v>0</v>
      </c>
      <c r="L108" s="348">
        <v>0</v>
      </c>
      <c r="M108" s="348">
        <v>0</v>
      </c>
      <c r="N108" s="348">
        <v>0</v>
      </c>
      <c r="O108" s="348">
        <v>0</v>
      </c>
      <c r="P108" s="348">
        <v>0</v>
      </c>
      <c r="Q108" s="348">
        <v>0</v>
      </c>
      <c r="R108" s="348">
        <v>0</v>
      </c>
      <c r="S108" s="348">
        <v>0</v>
      </c>
      <c r="T108" s="92">
        <f t="shared" si="85"/>
        <v>0</v>
      </c>
      <c r="U108" s="93">
        <f t="shared" si="86"/>
        <v>0</v>
      </c>
      <c r="V108" s="360">
        <v>0</v>
      </c>
      <c r="W108" s="359">
        <v>0</v>
      </c>
      <c r="X108" s="359">
        <v>0</v>
      </c>
      <c r="Y108" s="67">
        <f t="shared" ref="Y108" si="89">1-SUM(V108:X108)</f>
        <v>1</v>
      </c>
    </row>
    <row r="109" spans="1:25" x14ac:dyDescent="0.25">
      <c r="A109" s="5"/>
      <c r="B109" s="6"/>
      <c r="C109" s="52" t="s">
        <v>57</v>
      </c>
      <c r="D109" s="18" t="s">
        <v>58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2">
        <f t="shared" si="85"/>
        <v>0</v>
      </c>
      <c r="U109" s="93">
        <f t="shared" si="86"/>
        <v>0</v>
      </c>
      <c r="V109" s="170"/>
      <c r="W109" s="361">
        <v>0</v>
      </c>
      <c r="X109" s="170"/>
      <c r="Y109" s="67">
        <f t="shared" si="88"/>
        <v>1</v>
      </c>
    </row>
    <row r="110" spans="1:25" x14ac:dyDescent="0.25">
      <c r="A110" s="5">
        <v>8</v>
      </c>
      <c r="B110" s="6" t="s">
        <v>59</v>
      </c>
      <c r="C110" s="52">
        <v>8.1</v>
      </c>
      <c r="D110" s="18" t="s">
        <v>52</v>
      </c>
      <c r="E110" s="348">
        <v>0</v>
      </c>
      <c r="F110" s="348">
        <v>0</v>
      </c>
      <c r="G110" s="348">
        <v>0</v>
      </c>
      <c r="H110" s="348">
        <v>0</v>
      </c>
      <c r="I110" s="348">
        <v>0</v>
      </c>
      <c r="J110" s="348">
        <v>0</v>
      </c>
      <c r="K110" s="348">
        <v>0</v>
      </c>
      <c r="L110" s="348">
        <v>0</v>
      </c>
      <c r="M110" s="348">
        <v>0</v>
      </c>
      <c r="N110" s="348">
        <v>0</v>
      </c>
      <c r="O110" s="348">
        <v>0</v>
      </c>
      <c r="P110" s="348">
        <v>0</v>
      </c>
      <c r="Q110" s="348">
        <v>0</v>
      </c>
      <c r="R110" s="348">
        <v>0</v>
      </c>
      <c r="S110" s="348">
        <v>0</v>
      </c>
      <c r="T110" s="92">
        <f t="shared" si="85"/>
        <v>0</v>
      </c>
      <c r="U110" s="93">
        <f t="shared" si="86"/>
        <v>0</v>
      </c>
      <c r="V110" s="73">
        <f>V106</f>
        <v>0</v>
      </c>
      <c r="W110" s="74">
        <f t="shared" ref="W110:X110" si="90">W106</f>
        <v>0</v>
      </c>
      <c r="X110" s="74">
        <f t="shared" si="90"/>
        <v>0</v>
      </c>
      <c r="Y110" s="67">
        <f t="shared" si="88"/>
        <v>1</v>
      </c>
    </row>
    <row r="111" spans="1:25" x14ac:dyDescent="0.25">
      <c r="A111" s="5"/>
      <c r="B111" s="6"/>
      <c r="C111" s="52" t="s">
        <v>60</v>
      </c>
      <c r="D111" s="18" t="s">
        <v>54</v>
      </c>
      <c r="E111" s="348">
        <v>0</v>
      </c>
      <c r="F111" s="348">
        <v>0</v>
      </c>
      <c r="G111" s="348">
        <v>0</v>
      </c>
      <c r="H111" s="348">
        <v>0</v>
      </c>
      <c r="I111" s="348">
        <v>0</v>
      </c>
      <c r="J111" s="348">
        <v>0</v>
      </c>
      <c r="K111" s="348">
        <v>0</v>
      </c>
      <c r="L111" s="348">
        <v>0</v>
      </c>
      <c r="M111" s="348">
        <v>0</v>
      </c>
      <c r="N111" s="348">
        <v>0</v>
      </c>
      <c r="O111" s="348">
        <v>0</v>
      </c>
      <c r="P111" s="348">
        <v>0</v>
      </c>
      <c r="Q111" s="348">
        <v>0</v>
      </c>
      <c r="R111" s="348">
        <v>0</v>
      </c>
      <c r="S111" s="348">
        <v>0</v>
      </c>
      <c r="T111" s="92">
        <f t="shared" si="85"/>
        <v>0</v>
      </c>
      <c r="U111" s="93">
        <f t="shared" si="86"/>
        <v>0</v>
      </c>
      <c r="V111" s="73">
        <f t="shared" ref="V111:X111" si="91">V107</f>
        <v>0</v>
      </c>
      <c r="W111" s="74">
        <f t="shared" si="91"/>
        <v>0</v>
      </c>
      <c r="X111" s="74">
        <f t="shared" si="91"/>
        <v>0</v>
      </c>
      <c r="Y111" s="67">
        <f t="shared" si="88"/>
        <v>1</v>
      </c>
    </row>
    <row r="112" spans="1:25" x14ac:dyDescent="0.25">
      <c r="A112" s="5"/>
      <c r="B112" s="6"/>
      <c r="C112" s="52" t="s">
        <v>61</v>
      </c>
      <c r="D112" s="18" t="s">
        <v>56</v>
      </c>
      <c r="E112" s="348">
        <v>0</v>
      </c>
      <c r="F112" s="348">
        <v>0</v>
      </c>
      <c r="G112" s="348">
        <v>0</v>
      </c>
      <c r="H112" s="348">
        <v>0</v>
      </c>
      <c r="I112" s="348">
        <v>0</v>
      </c>
      <c r="J112" s="348">
        <v>0</v>
      </c>
      <c r="K112" s="348">
        <v>0</v>
      </c>
      <c r="L112" s="348">
        <v>0</v>
      </c>
      <c r="M112" s="348">
        <v>0</v>
      </c>
      <c r="N112" s="348">
        <v>0</v>
      </c>
      <c r="O112" s="348">
        <v>0</v>
      </c>
      <c r="P112" s="348">
        <v>0</v>
      </c>
      <c r="Q112" s="348">
        <v>0</v>
      </c>
      <c r="R112" s="348">
        <v>0</v>
      </c>
      <c r="S112" s="348">
        <v>0</v>
      </c>
      <c r="T112" s="92">
        <f t="shared" si="85"/>
        <v>0</v>
      </c>
      <c r="U112" s="93">
        <f t="shared" si="86"/>
        <v>0</v>
      </c>
      <c r="V112" s="73">
        <f t="shared" ref="V112:X112" si="92">V108</f>
        <v>0</v>
      </c>
      <c r="W112" s="74">
        <f t="shared" si="92"/>
        <v>0</v>
      </c>
      <c r="X112" s="74">
        <f t="shared" si="92"/>
        <v>0</v>
      </c>
      <c r="Y112" s="67">
        <f t="shared" ref="Y112" si="93">1-SUM(V112:X112)</f>
        <v>1</v>
      </c>
    </row>
    <row r="113" spans="1:25" x14ac:dyDescent="0.25">
      <c r="A113" s="5"/>
      <c r="B113" s="6"/>
      <c r="C113" s="52" t="s">
        <v>62</v>
      </c>
      <c r="D113" s="18" t="s">
        <v>58</v>
      </c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2">
        <f t="shared" si="85"/>
        <v>0</v>
      </c>
      <c r="U113" s="93">
        <f t="shared" si="86"/>
        <v>0</v>
      </c>
      <c r="V113" s="73">
        <f t="shared" ref="V113:X113" si="94">V109</f>
        <v>0</v>
      </c>
      <c r="W113" s="74">
        <f t="shared" si="94"/>
        <v>0</v>
      </c>
      <c r="X113" s="74">
        <f t="shared" si="94"/>
        <v>0</v>
      </c>
      <c r="Y113" s="67">
        <f t="shared" si="88"/>
        <v>1</v>
      </c>
    </row>
    <row r="114" spans="1:25" x14ac:dyDescent="0.25">
      <c r="A114" s="5">
        <v>9</v>
      </c>
      <c r="B114" s="6" t="s">
        <v>63</v>
      </c>
      <c r="C114" s="52"/>
      <c r="D114" s="18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2">
        <f t="shared" si="85"/>
        <v>0</v>
      </c>
      <c r="U114" s="93">
        <f t="shared" si="86"/>
        <v>0</v>
      </c>
      <c r="V114" s="50"/>
      <c r="W114" s="359">
        <v>0</v>
      </c>
      <c r="X114" s="101"/>
      <c r="Y114" s="67">
        <f t="shared" si="88"/>
        <v>1</v>
      </c>
    </row>
    <row r="115" spans="1:25" x14ac:dyDescent="0.25">
      <c r="A115" s="5">
        <v>10</v>
      </c>
      <c r="B115" s="6" t="s">
        <v>64</v>
      </c>
      <c r="C115" s="52"/>
      <c r="D115" s="18"/>
      <c r="E115" s="348">
        <v>0</v>
      </c>
      <c r="F115" s="348">
        <v>0</v>
      </c>
      <c r="G115" s="348">
        <v>0</v>
      </c>
      <c r="H115" s="348">
        <v>0</v>
      </c>
      <c r="I115" s="348">
        <v>0</v>
      </c>
      <c r="J115" s="348">
        <v>0</v>
      </c>
      <c r="K115" s="348">
        <v>0</v>
      </c>
      <c r="L115" s="348">
        <v>0</v>
      </c>
      <c r="M115" s="348">
        <v>0</v>
      </c>
      <c r="N115" s="348">
        <v>0</v>
      </c>
      <c r="O115" s="348">
        <v>0</v>
      </c>
      <c r="P115" s="348">
        <v>0</v>
      </c>
      <c r="Q115" s="348">
        <v>0</v>
      </c>
      <c r="R115" s="348">
        <v>0</v>
      </c>
      <c r="S115" s="348">
        <v>0</v>
      </c>
      <c r="T115" s="92">
        <f t="shared" si="85"/>
        <v>0</v>
      </c>
      <c r="U115" s="93">
        <f t="shared" si="86"/>
        <v>0</v>
      </c>
      <c r="V115" s="50"/>
      <c r="W115" s="359">
        <v>0</v>
      </c>
      <c r="X115" s="359">
        <v>0</v>
      </c>
      <c r="Y115" s="67">
        <f t="shared" ref="Y115:Y116" si="95">1-SUM(V115:X115)</f>
        <v>1</v>
      </c>
    </row>
    <row r="116" spans="1:25" x14ac:dyDescent="0.25">
      <c r="A116" s="5">
        <v>11</v>
      </c>
      <c r="B116" s="6" t="s">
        <v>65</v>
      </c>
      <c r="C116" s="52"/>
      <c r="D116" s="18"/>
      <c r="E116" s="348">
        <v>0</v>
      </c>
      <c r="F116" s="348">
        <v>0</v>
      </c>
      <c r="G116" s="348">
        <v>0</v>
      </c>
      <c r="H116" s="348">
        <v>0</v>
      </c>
      <c r="I116" s="348">
        <v>0</v>
      </c>
      <c r="J116" s="348">
        <v>0</v>
      </c>
      <c r="K116" s="348">
        <v>0</v>
      </c>
      <c r="L116" s="348">
        <v>0</v>
      </c>
      <c r="M116" s="348">
        <v>0</v>
      </c>
      <c r="N116" s="348">
        <v>0</v>
      </c>
      <c r="O116" s="348">
        <v>0</v>
      </c>
      <c r="P116" s="348">
        <v>0</v>
      </c>
      <c r="Q116" s="348">
        <v>0</v>
      </c>
      <c r="R116" s="348">
        <v>0</v>
      </c>
      <c r="S116" s="348">
        <v>0</v>
      </c>
      <c r="T116" s="92">
        <f t="shared" si="85"/>
        <v>0</v>
      </c>
      <c r="U116" s="93">
        <f t="shared" si="86"/>
        <v>0</v>
      </c>
      <c r="V116" s="50"/>
      <c r="W116" s="359">
        <v>0</v>
      </c>
      <c r="X116" s="359">
        <v>0</v>
      </c>
      <c r="Y116" s="67">
        <f t="shared" si="95"/>
        <v>1</v>
      </c>
    </row>
    <row r="117" spans="1:25" x14ac:dyDescent="0.25">
      <c r="A117" s="5">
        <v>12</v>
      </c>
      <c r="B117" s="6" t="s">
        <v>66</v>
      </c>
      <c r="C117" s="52" t="s">
        <v>67</v>
      </c>
      <c r="D117" s="18" t="s">
        <v>68</v>
      </c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2">
        <f t="shared" si="85"/>
        <v>0</v>
      </c>
      <c r="U117" s="93">
        <f t="shared" si="86"/>
        <v>0</v>
      </c>
      <c r="V117" s="360">
        <v>0</v>
      </c>
      <c r="W117" s="359">
        <v>0</v>
      </c>
      <c r="X117" s="359">
        <v>0</v>
      </c>
      <c r="Y117" s="67">
        <f t="shared" ref="Y117:Y121" si="96">1-SUM(V117:X117)</f>
        <v>1</v>
      </c>
    </row>
    <row r="118" spans="1:25" x14ac:dyDescent="0.25">
      <c r="A118" s="5"/>
      <c r="B118" s="6"/>
      <c r="C118" s="52" t="s">
        <v>69</v>
      </c>
      <c r="D118" s="18" t="s">
        <v>49</v>
      </c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2">
        <f t="shared" si="85"/>
        <v>0</v>
      </c>
      <c r="U118" s="93">
        <f t="shared" si="86"/>
        <v>0</v>
      </c>
      <c r="V118" s="50"/>
      <c r="W118" s="359">
        <v>0</v>
      </c>
      <c r="X118" s="101"/>
      <c r="Y118" s="67">
        <f t="shared" ref="Y118" si="97">1-SUM(V118:X118)</f>
        <v>1</v>
      </c>
    </row>
    <row r="119" spans="1:25" x14ac:dyDescent="0.25">
      <c r="A119" s="5">
        <v>13</v>
      </c>
      <c r="B119" s="6" t="s">
        <v>70</v>
      </c>
      <c r="C119" s="6"/>
      <c r="D119" s="18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2">
        <f t="shared" si="85"/>
        <v>0</v>
      </c>
      <c r="U119" s="93">
        <f t="shared" si="86"/>
        <v>0</v>
      </c>
      <c r="V119" s="169"/>
      <c r="W119" s="359">
        <v>0</v>
      </c>
      <c r="X119" s="170"/>
      <c r="Y119" s="67">
        <f t="shared" si="96"/>
        <v>1</v>
      </c>
    </row>
    <row r="120" spans="1:25" x14ac:dyDescent="0.25">
      <c r="A120" s="5">
        <v>14</v>
      </c>
      <c r="B120" s="6" t="s">
        <v>71</v>
      </c>
      <c r="C120" s="6"/>
      <c r="D120" s="18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2">
        <f t="shared" si="85"/>
        <v>0</v>
      </c>
      <c r="U120" s="93">
        <f t="shared" si="86"/>
        <v>0</v>
      </c>
      <c r="V120" s="50"/>
      <c r="W120" s="359">
        <v>0</v>
      </c>
      <c r="X120" s="101"/>
      <c r="Y120" s="67">
        <f t="shared" si="96"/>
        <v>1</v>
      </c>
    </row>
    <row r="121" spans="1:25" x14ac:dyDescent="0.25">
      <c r="A121" s="5">
        <v>15</v>
      </c>
      <c r="B121" s="6" t="s">
        <v>72</v>
      </c>
      <c r="C121" s="6"/>
      <c r="D121" s="18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2">
        <f t="shared" si="85"/>
        <v>0</v>
      </c>
      <c r="U121" s="93">
        <f t="shared" si="86"/>
        <v>0</v>
      </c>
      <c r="V121" s="50"/>
      <c r="W121" s="359">
        <v>0</v>
      </c>
      <c r="X121" s="101"/>
      <c r="Y121" s="67">
        <f t="shared" si="96"/>
        <v>1</v>
      </c>
    </row>
    <row r="122" spans="1:25" x14ac:dyDescent="0.25">
      <c r="A122" s="20">
        <v>22</v>
      </c>
      <c r="B122" s="21" t="s">
        <v>73</v>
      </c>
      <c r="C122" s="21"/>
      <c r="D122" s="112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5">
        <f t="shared" si="85"/>
        <v>0</v>
      </c>
      <c r="U122" s="93">
        <f t="shared" si="86"/>
        <v>0</v>
      </c>
      <c r="V122" s="102"/>
      <c r="W122" s="359">
        <v>0</v>
      </c>
      <c r="X122" s="103"/>
      <c r="Y122" s="158">
        <f t="shared" ref="Y122" si="98">1-SUM(V122:X122)</f>
        <v>1</v>
      </c>
    </row>
    <row r="123" spans="1:25" s="1" customFormat="1" ht="15.75" thickBot="1" x14ac:dyDescent="0.3">
      <c r="A123" s="8">
        <v>23</v>
      </c>
      <c r="B123" s="9" t="s">
        <v>74</v>
      </c>
      <c r="C123" s="9"/>
      <c r="D123" s="59" t="s">
        <v>78</v>
      </c>
      <c r="E123" s="96">
        <f t="shared" ref="E123:S123" si="99">SUM(E98:E122)</f>
        <v>0</v>
      </c>
      <c r="F123" s="96">
        <f t="shared" si="99"/>
        <v>0</v>
      </c>
      <c r="G123" s="96">
        <f t="shared" si="99"/>
        <v>0</v>
      </c>
      <c r="H123" s="96">
        <f t="shared" si="99"/>
        <v>0</v>
      </c>
      <c r="I123" s="96">
        <f t="shared" si="99"/>
        <v>0</v>
      </c>
      <c r="J123" s="96">
        <f t="shared" si="99"/>
        <v>0</v>
      </c>
      <c r="K123" s="96">
        <f t="shared" si="99"/>
        <v>0</v>
      </c>
      <c r="L123" s="96">
        <f t="shared" si="99"/>
        <v>0</v>
      </c>
      <c r="M123" s="96">
        <f t="shared" si="99"/>
        <v>0</v>
      </c>
      <c r="N123" s="96">
        <f t="shared" si="99"/>
        <v>0</v>
      </c>
      <c r="O123" s="96">
        <f t="shared" si="99"/>
        <v>0</v>
      </c>
      <c r="P123" s="96">
        <f t="shared" si="99"/>
        <v>0</v>
      </c>
      <c r="Q123" s="96">
        <f t="shared" si="99"/>
        <v>0</v>
      </c>
      <c r="R123" s="96">
        <f t="shared" si="99"/>
        <v>0</v>
      </c>
      <c r="S123" s="96">
        <f t="shared" si="99"/>
        <v>0</v>
      </c>
      <c r="T123" s="97">
        <f t="shared" si="85"/>
        <v>0</v>
      </c>
      <c r="U123" s="98">
        <f t="shared" si="86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104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6">
        <f>'Provoz výchozí'!AG27</f>
        <v>2166584.5</v>
      </c>
      <c r="F124" s="86">
        <f>'Provoz výchozí'!AH27</f>
        <v>2166584.5</v>
      </c>
      <c r="G124" s="86">
        <f>'Provoz výchozí'!AI27</f>
        <v>2166584.5</v>
      </c>
      <c r="H124" s="86">
        <f>'Provoz výchozí'!AJ27</f>
        <v>2166584.5</v>
      </c>
      <c r="I124" s="86">
        <f>'Provoz výchozí'!AK27</f>
        <v>2166584.5</v>
      </c>
      <c r="J124" s="86">
        <f>'Provoz výchozí'!AL27</f>
        <v>2166584.5</v>
      </c>
      <c r="K124" s="86">
        <f>'Provoz výchozí'!AM27</f>
        <v>2166584.5</v>
      </c>
      <c r="L124" s="86">
        <f>'Provoz výchozí'!AN27</f>
        <v>2166584.5</v>
      </c>
      <c r="M124" s="86">
        <f>'Provoz výchozí'!AO27</f>
        <v>2166584.5</v>
      </c>
      <c r="N124" s="86">
        <f>'Provoz výchozí'!AP27</f>
        <v>2166584.5</v>
      </c>
      <c r="O124" s="86">
        <f>'Provoz výchozí'!AQ27</f>
        <v>2166584.5</v>
      </c>
      <c r="P124" s="86">
        <f>'Provoz výchozí'!AR27</f>
        <v>2166584.5</v>
      </c>
      <c r="Q124" s="86">
        <f>'Provoz výchozí'!AS27</f>
        <v>2166584.5</v>
      </c>
      <c r="R124" s="86">
        <f>'Provoz výchozí'!AT27</f>
        <v>2166584.5</v>
      </c>
      <c r="S124" s="86">
        <f>'Provoz výchozí'!AU27</f>
        <v>2166584.5</v>
      </c>
      <c r="T124" s="87">
        <f t="shared" si="85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100">$T124</f>
        <v>32498767.5</v>
      </c>
      <c r="X124" s="86">
        <f t="shared" si="100"/>
        <v>32498767.5</v>
      </c>
      <c r="Y124" s="89">
        <f t="shared" si="100"/>
        <v>32498767.5</v>
      </c>
    </row>
    <row r="125" spans="1:25" s="1" customFormat="1" ht="15.75" thickBot="1" x14ac:dyDescent="0.3">
      <c r="A125" s="8">
        <v>27</v>
      </c>
      <c r="B125" s="9" t="s">
        <v>76</v>
      </c>
      <c r="C125" s="9"/>
      <c r="D125" s="59" t="s">
        <v>79</v>
      </c>
      <c r="E125" s="2">
        <f>IFERROR(E123/E124,0)</f>
        <v>0</v>
      </c>
      <c r="F125" s="2">
        <f t="shared" ref="F125:S125" si="101">IFERROR(F123/F124,0)</f>
        <v>0</v>
      </c>
      <c r="G125" s="2">
        <f t="shared" si="101"/>
        <v>0</v>
      </c>
      <c r="H125" s="2">
        <f t="shared" si="101"/>
        <v>0</v>
      </c>
      <c r="I125" s="2">
        <f t="shared" si="101"/>
        <v>0</v>
      </c>
      <c r="J125" s="2">
        <f t="shared" si="101"/>
        <v>0</v>
      </c>
      <c r="K125" s="2">
        <f t="shared" si="101"/>
        <v>0</v>
      </c>
      <c r="L125" s="2">
        <f t="shared" si="101"/>
        <v>0</v>
      </c>
      <c r="M125" s="2">
        <f t="shared" si="101"/>
        <v>0</v>
      </c>
      <c r="N125" s="2">
        <f t="shared" si="101"/>
        <v>0</v>
      </c>
      <c r="O125" s="2">
        <f t="shared" si="101"/>
        <v>0</v>
      </c>
      <c r="P125" s="2">
        <f t="shared" si="101"/>
        <v>0</v>
      </c>
      <c r="Q125" s="2">
        <f t="shared" si="101"/>
        <v>0</v>
      </c>
      <c r="R125" s="2">
        <f t="shared" si="101"/>
        <v>0</v>
      </c>
      <c r="S125" s="2">
        <f t="shared" si="101"/>
        <v>0</v>
      </c>
      <c r="T125" s="25">
        <f>T123/T124</f>
        <v>0</v>
      </c>
      <c r="U125" s="80">
        <f>U123/U124</f>
        <v>0</v>
      </c>
      <c r="V125" s="81">
        <f>IFERROR(V123/V124,0)</f>
        <v>0</v>
      </c>
      <c r="W125" s="2">
        <f t="shared" ref="W125:Y125" si="102">IFERROR(W123/W124,0)</f>
        <v>0</v>
      </c>
      <c r="X125" s="2">
        <f t="shared" si="102"/>
        <v>0</v>
      </c>
      <c r="Y125" s="23">
        <f t="shared" si="102"/>
        <v>0</v>
      </c>
    </row>
  </sheetData>
  <sheetProtection algorithmName="SHA-512" hashValue="6LynBlUvE3rhXWFWOrLXb6Ccih9lt7aINxAMJrUkf2m9wfudPIyXlES8ssWnbEvM4PPvhf8f0tYjqdoZBH6FuQ==" saltValue="7z4RlrrP2nnDNaWVTk9bjw==" spinCount="100000" sheet="1" objects="1" scenarios="1"/>
  <mergeCells count="4">
    <mergeCell ref="V1:Y1"/>
    <mergeCell ref="V34:Y34"/>
    <mergeCell ref="V65:Y65"/>
    <mergeCell ref="V96:Y96"/>
  </mergeCells>
  <conditionalFormatting sqref="E30:S30">
    <cfRule type="cellIs" dxfId="64" priority="3" operator="greaterThan">
      <formula>E$32</formula>
    </cfRule>
  </conditionalFormatting>
  <conditionalFormatting sqref="F30:S30">
    <cfRule type="cellIs" dxfId="63" priority="1" operator="lessThan">
      <formula>E$30*(1-F$31)</formula>
    </cfRule>
    <cfRule type="cellIs" dxfId="62" priority="4" operator="greaterThan">
      <formula>E$30*(1+F$31)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12:C18 C45:C51 C22:C23 C55:C56 C105:C121 C65:C71 C74:C90 C9 C42 C104 C122:C126 C91:C10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K129"/>
  <sheetViews>
    <sheetView showGridLines="0" zoomScaleNormal="100" workbookViewId="0">
      <pane xSplit="4" topLeftCell="E1" activePane="topRight" state="frozen"/>
      <selection activeCell="H3" sqref="H3"/>
      <selection pane="topRight" activeCell="A31" sqref="A31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36</v>
      </c>
      <c r="B1" s="76"/>
      <c r="C1" s="76"/>
      <c r="D1" s="110" t="s">
        <v>5</v>
      </c>
      <c r="E1" s="48" t="s">
        <v>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4" t="s">
        <v>5</v>
      </c>
      <c r="V1" s="421" t="s">
        <v>37</v>
      </c>
      <c r="W1" s="422"/>
      <c r="X1" s="422"/>
      <c r="Y1" s="423"/>
    </row>
    <row r="2" spans="1:25" ht="15.75" thickBot="1" x14ac:dyDescent="0.3">
      <c r="A2" s="10" t="s">
        <v>319</v>
      </c>
      <c r="B2" s="11"/>
      <c r="C2" s="12"/>
      <c r="D2" s="111"/>
      <c r="E2" s="12">
        <v>2031</v>
      </c>
      <c r="F2" s="12">
        <v>2032</v>
      </c>
      <c r="G2" s="12">
        <v>2033</v>
      </c>
      <c r="H2" s="12">
        <v>2034</v>
      </c>
      <c r="I2" s="12">
        <v>2035</v>
      </c>
      <c r="J2" s="12">
        <v>2036</v>
      </c>
      <c r="K2" s="12">
        <v>2037</v>
      </c>
      <c r="L2" s="12">
        <v>2038</v>
      </c>
      <c r="M2" s="12">
        <v>2039</v>
      </c>
      <c r="N2" s="12">
        <v>2040</v>
      </c>
      <c r="O2" s="12">
        <v>2041</v>
      </c>
      <c r="P2" s="12">
        <v>2042</v>
      </c>
      <c r="Q2" s="12">
        <v>2043</v>
      </c>
      <c r="R2" s="12">
        <v>2044</v>
      </c>
      <c r="S2" s="12">
        <v>2045</v>
      </c>
      <c r="T2" s="12">
        <v>2046</v>
      </c>
      <c r="U2" s="15" t="s">
        <v>38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82">
        <f t="shared" ref="E3:T3" si="0">SUM(E36,E67,E98)</f>
        <v>0</v>
      </c>
      <c r="F3" s="83">
        <f t="shared" si="0"/>
        <v>0</v>
      </c>
      <c r="G3" s="83">
        <f t="shared" si="0"/>
        <v>0</v>
      </c>
      <c r="H3" s="83">
        <f t="shared" si="0"/>
        <v>0</v>
      </c>
      <c r="I3" s="83">
        <f t="shared" si="0"/>
        <v>0</v>
      </c>
      <c r="J3" s="83">
        <f t="shared" si="0"/>
        <v>0</v>
      </c>
      <c r="K3" s="83">
        <f t="shared" si="0"/>
        <v>0</v>
      </c>
      <c r="L3" s="83">
        <f t="shared" si="0"/>
        <v>0</v>
      </c>
      <c r="M3" s="83">
        <f t="shared" si="0"/>
        <v>0</v>
      </c>
      <c r="N3" s="83">
        <f t="shared" si="0"/>
        <v>0</v>
      </c>
      <c r="O3" s="83">
        <f t="shared" si="0"/>
        <v>0</v>
      </c>
      <c r="P3" s="83">
        <f t="shared" si="0"/>
        <v>0</v>
      </c>
      <c r="Q3" s="83">
        <f t="shared" si="0"/>
        <v>0</v>
      </c>
      <c r="R3" s="83">
        <f t="shared" si="0"/>
        <v>0</v>
      </c>
      <c r="S3" s="83">
        <f t="shared" si="0"/>
        <v>0</v>
      </c>
      <c r="T3" s="91">
        <f t="shared" si="0"/>
        <v>0</v>
      </c>
      <c r="U3" s="82">
        <f t="shared" ref="U3:U29" si="1">SUM(E3:T3)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">
        <v>257</v>
      </c>
      <c r="E4" s="92">
        <f t="shared" ref="E4:T4" si="2">SUM(E37,E68,E99)</f>
        <v>0</v>
      </c>
      <c r="F4" s="90">
        <f t="shared" si="2"/>
        <v>0</v>
      </c>
      <c r="G4" s="90">
        <f t="shared" si="2"/>
        <v>0</v>
      </c>
      <c r="H4" s="90">
        <f t="shared" si="2"/>
        <v>0</v>
      </c>
      <c r="I4" s="90">
        <f t="shared" si="2"/>
        <v>0</v>
      </c>
      <c r="J4" s="90">
        <f t="shared" si="2"/>
        <v>0</v>
      </c>
      <c r="K4" s="90">
        <f t="shared" si="2"/>
        <v>0</v>
      </c>
      <c r="L4" s="90">
        <f t="shared" si="2"/>
        <v>0</v>
      </c>
      <c r="M4" s="90">
        <f t="shared" si="2"/>
        <v>0</v>
      </c>
      <c r="N4" s="90">
        <f t="shared" si="2"/>
        <v>0</v>
      </c>
      <c r="O4" s="90">
        <f t="shared" si="2"/>
        <v>0</v>
      </c>
      <c r="P4" s="90">
        <f t="shared" si="2"/>
        <v>0</v>
      </c>
      <c r="Q4" s="90">
        <f t="shared" si="2"/>
        <v>0</v>
      </c>
      <c r="R4" s="90">
        <f t="shared" si="2"/>
        <v>0</v>
      </c>
      <c r="S4" s="90">
        <f t="shared" si="2"/>
        <v>0</v>
      </c>
      <c r="T4" s="93">
        <f t="shared" si="2"/>
        <v>0</v>
      </c>
      <c r="U4" s="92">
        <f t="shared" si="1"/>
        <v>0</v>
      </c>
      <c r="V4" s="116"/>
      <c r="W4" s="115"/>
      <c r="X4" s="115"/>
      <c r="Y4" s="114"/>
    </row>
    <row r="5" spans="1:25" x14ac:dyDescent="0.25">
      <c r="A5" s="5">
        <v>2</v>
      </c>
      <c r="B5" s="6" t="s">
        <v>45</v>
      </c>
      <c r="C5" s="52"/>
      <c r="D5" s="18"/>
      <c r="E5" s="92">
        <f t="shared" ref="E5:T5" si="3">SUM(E38,E69,E100)</f>
        <v>0</v>
      </c>
      <c r="F5" s="90">
        <f t="shared" si="3"/>
        <v>0</v>
      </c>
      <c r="G5" s="90">
        <f t="shared" si="3"/>
        <v>0</v>
      </c>
      <c r="H5" s="90">
        <f t="shared" si="3"/>
        <v>0</v>
      </c>
      <c r="I5" s="90">
        <f t="shared" si="3"/>
        <v>0</v>
      </c>
      <c r="J5" s="90">
        <f t="shared" si="3"/>
        <v>0</v>
      </c>
      <c r="K5" s="90">
        <f t="shared" si="3"/>
        <v>0</v>
      </c>
      <c r="L5" s="90">
        <f t="shared" si="3"/>
        <v>0</v>
      </c>
      <c r="M5" s="90">
        <f t="shared" si="3"/>
        <v>0</v>
      </c>
      <c r="N5" s="90">
        <f t="shared" si="3"/>
        <v>0</v>
      </c>
      <c r="O5" s="90">
        <f t="shared" si="3"/>
        <v>0</v>
      </c>
      <c r="P5" s="90">
        <f t="shared" si="3"/>
        <v>0</v>
      </c>
      <c r="Q5" s="90">
        <f t="shared" si="3"/>
        <v>0</v>
      </c>
      <c r="R5" s="90">
        <f t="shared" si="3"/>
        <v>0</v>
      </c>
      <c r="S5" s="90">
        <f t="shared" si="3"/>
        <v>0</v>
      </c>
      <c r="T5" s="93">
        <f t="shared" si="3"/>
        <v>0</v>
      </c>
      <c r="U5" s="92">
        <f t="shared" si="1"/>
        <v>0</v>
      </c>
      <c r="V5" s="116"/>
      <c r="W5" s="115"/>
      <c r="X5" s="115"/>
      <c r="Y5" s="114"/>
    </row>
    <row r="6" spans="1:25" x14ac:dyDescent="0.25">
      <c r="A6" s="5">
        <v>3</v>
      </c>
      <c r="B6" s="6" t="s">
        <v>46</v>
      </c>
      <c r="C6" s="52"/>
      <c r="D6" s="18"/>
      <c r="E6" s="92">
        <f t="shared" ref="E6:T6" si="4">SUM(E39,E70,E101)</f>
        <v>0</v>
      </c>
      <c r="F6" s="90">
        <f t="shared" si="4"/>
        <v>0</v>
      </c>
      <c r="G6" s="90">
        <f t="shared" si="4"/>
        <v>0</v>
      </c>
      <c r="H6" s="90">
        <f t="shared" si="4"/>
        <v>0</v>
      </c>
      <c r="I6" s="90">
        <f t="shared" si="4"/>
        <v>0</v>
      </c>
      <c r="J6" s="90">
        <f t="shared" si="4"/>
        <v>0</v>
      </c>
      <c r="K6" s="90">
        <f t="shared" si="4"/>
        <v>0</v>
      </c>
      <c r="L6" s="90">
        <f t="shared" si="4"/>
        <v>0</v>
      </c>
      <c r="M6" s="90">
        <f t="shared" si="4"/>
        <v>0</v>
      </c>
      <c r="N6" s="90">
        <f t="shared" si="4"/>
        <v>0</v>
      </c>
      <c r="O6" s="90">
        <f t="shared" si="4"/>
        <v>0</v>
      </c>
      <c r="P6" s="90">
        <f t="shared" si="4"/>
        <v>0</v>
      </c>
      <c r="Q6" s="90">
        <f t="shared" si="4"/>
        <v>0</v>
      </c>
      <c r="R6" s="90">
        <f t="shared" si="4"/>
        <v>0</v>
      </c>
      <c r="S6" s="90">
        <f t="shared" si="4"/>
        <v>0</v>
      </c>
      <c r="T6" s="93">
        <f t="shared" si="4"/>
        <v>0</v>
      </c>
      <c r="U6" s="92">
        <f t="shared" si="1"/>
        <v>0</v>
      </c>
      <c r="V6" s="116"/>
      <c r="W6" s="115"/>
      <c r="X6" s="115"/>
      <c r="Y6" s="114"/>
    </row>
    <row r="7" spans="1:25" x14ac:dyDescent="0.25">
      <c r="A7" s="5">
        <v>4</v>
      </c>
      <c r="B7" s="6" t="s">
        <v>47</v>
      </c>
      <c r="C7" s="52"/>
      <c r="D7" s="18"/>
      <c r="E7" s="92">
        <f t="shared" ref="E7:T7" si="5">SUM(E40,E71,E102)</f>
        <v>0</v>
      </c>
      <c r="F7" s="90">
        <f t="shared" si="5"/>
        <v>0</v>
      </c>
      <c r="G7" s="90">
        <f t="shared" si="5"/>
        <v>0</v>
      </c>
      <c r="H7" s="90">
        <f t="shared" si="5"/>
        <v>0</v>
      </c>
      <c r="I7" s="90">
        <f t="shared" si="5"/>
        <v>0</v>
      </c>
      <c r="J7" s="90">
        <f t="shared" si="5"/>
        <v>0</v>
      </c>
      <c r="K7" s="90">
        <f t="shared" si="5"/>
        <v>0</v>
      </c>
      <c r="L7" s="90">
        <f t="shared" si="5"/>
        <v>0</v>
      </c>
      <c r="M7" s="90">
        <f t="shared" si="5"/>
        <v>0</v>
      </c>
      <c r="N7" s="90">
        <f t="shared" si="5"/>
        <v>0</v>
      </c>
      <c r="O7" s="90">
        <f t="shared" si="5"/>
        <v>0</v>
      </c>
      <c r="P7" s="90">
        <f t="shared" si="5"/>
        <v>0</v>
      </c>
      <c r="Q7" s="90">
        <f t="shared" si="5"/>
        <v>0</v>
      </c>
      <c r="R7" s="90">
        <f t="shared" si="5"/>
        <v>0</v>
      </c>
      <c r="S7" s="90">
        <f t="shared" si="5"/>
        <v>0</v>
      </c>
      <c r="T7" s="93">
        <f t="shared" si="5"/>
        <v>0</v>
      </c>
      <c r="U7" s="92">
        <f t="shared" si="1"/>
        <v>0</v>
      </c>
      <c r="V7" s="116"/>
      <c r="W7" s="115"/>
      <c r="X7" s="115"/>
      <c r="Y7" s="114"/>
    </row>
    <row r="8" spans="1:25" x14ac:dyDescent="0.25">
      <c r="A8" s="5">
        <v>5</v>
      </c>
      <c r="B8" s="6" t="s">
        <v>48</v>
      </c>
      <c r="C8" s="52">
        <v>5.0999999999999996</v>
      </c>
      <c r="D8" s="19" t="s">
        <v>378</v>
      </c>
      <c r="E8" s="92">
        <f t="shared" ref="E8:T8" si="6">SUM(E41,E72,E103)</f>
        <v>0</v>
      </c>
      <c r="F8" s="90">
        <f t="shared" si="6"/>
        <v>0</v>
      </c>
      <c r="G8" s="90">
        <f t="shared" si="6"/>
        <v>0</v>
      </c>
      <c r="H8" s="90">
        <f t="shared" si="6"/>
        <v>0</v>
      </c>
      <c r="I8" s="90">
        <f t="shared" si="6"/>
        <v>0</v>
      </c>
      <c r="J8" s="90">
        <f t="shared" si="6"/>
        <v>0</v>
      </c>
      <c r="K8" s="90">
        <f t="shared" si="6"/>
        <v>0</v>
      </c>
      <c r="L8" s="90">
        <f t="shared" si="6"/>
        <v>0</v>
      </c>
      <c r="M8" s="90">
        <f t="shared" si="6"/>
        <v>0</v>
      </c>
      <c r="N8" s="90">
        <f t="shared" si="6"/>
        <v>0</v>
      </c>
      <c r="O8" s="90">
        <f t="shared" si="6"/>
        <v>0</v>
      </c>
      <c r="P8" s="90">
        <f t="shared" si="6"/>
        <v>0</v>
      </c>
      <c r="Q8" s="90">
        <f t="shared" si="6"/>
        <v>0</v>
      </c>
      <c r="R8" s="90">
        <f t="shared" si="6"/>
        <v>0</v>
      </c>
      <c r="S8" s="90">
        <f t="shared" si="6"/>
        <v>0</v>
      </c>
      <c r="T8" s="93">
        <f t="shared" si="6"/>
        <v>0</v>
      </c>
      <c r="U8" s="92">
        <f t="shared" si="1"/>
        <v>0</v>
      </c>
      <c r="V8" s="116"/>
      <c r="W8" s="115"/>
      <c r="X8" s="115"/>
      <c r="Y8" s="114"/>
    </row>
    <row r="9" spans="1:25" x14ac:dyDescent="0.25">
      <c r="A9" s="5"/>
      <c r="B9" s="6"/>
      <c r="C9" s="52" t="s">
        <v>324</v>
      </c>
      <c r="D9" s="19" t="s">
        <v>49</v>
      </c>
      <c r="E9" s="92">
        <f t="shared" ref="E9:T9" si="7">SUM(E42,E73,E104)</f>
        <v>0</v>
      </c>
      <c r="F9" s="90">
        <f t="shared" si="7"/>
        <v>0</v>
      </c>
      <c r="G9" s="90">
        <f t="shared" si="7"/>
        <v>0</v>
      </c>
      <c r="H9" s="90">
        <f t="shared" si="7"/>
        <v>0</v>
      </c>
      <c r="I9" s="90">
        <f t="shared" si="7"/>
        <v>0</v>
      </c>
      <c r="J9" s="90">
        <f t="shared" si="7"/>
        <v>0</v>
      </c>
      <c r="K9" s="90">
        <f t="shared" si="7"/>
        <v>0</v>
      </c>
      <c r="L9" s="90">
        <f t="shared" si="7"/>
        <v>0</v>
      </c>
      <c r="M9" s="90">
        <f t="shared" si="7"/>
        <v>0</v>
      </c>
      <c r="N9" s="90">
        <f t="shared" si="7"/>
        <v>0</v>
      </c>
      <c r="O9" s="90">
        <f t="shared" si="7"/>
        <v>0</v>
      </c>
      <c r="P9" s="90">
        <f t="shared" si="7"/>
        <v>0</v>
      </c>
      <c r="Q9" s="90">
        <f t="shared" si="7"/>
        <v>0</v>
      </c>
      <c r="R9" s="90">
        <f t="shared" si="7"/>
        <v>0</v>
      </c>
      <c r="S9" s="90">
        <f t="shared" si="7"/>
        <v>0</v>
      </c>
      <c r="T9" s="93">
        <f t="shared" si="7"/>
        <v>0</v>
      </c>
      <c r="U9" s="92">
        <f t="shared" si="1"/>
        <v>0</v>
      </c>
      <c r="V9" s="116"/>
      <c r="W9" s="115"/>
      <c r="X9" s="115"/>
      <c r="Y9" s="114"/>
    </row>
    <row r="10" spans="1:25" x14ac:dyDescent="0.25">
      <c r="A10" s="5">
        <v>6</v>
      </c>
      <c r="B10" s="6" t="s">
        <v>50</v>
      </c>
      <c r="C10" s="52"/>
      <c r="D10" s="18"/>
      <c r="E10" s="92">
        <f t="shared" ref="E10:T10" si="8">SUM(E43,E74,E105)</f>
        <v>0</v>
      </c>
      <c r="F10" s="90">
        <f t="shared" si="8"/>
        <v>0</v>
      </c>
      <c r="G10" s="90">
        <f t="shared" si="8"/>
        <v>0</v>
      </c>
      <c r="H10" s="90">
        <f t="shared" si="8"/>
        <v>0</v>
      </c>
      <c r="I10" s="90">
        <f t="shared" si="8"/>
        <v>0</v>
      </c>
      <c r="J10" s="90">
        <f t="shared" si="8"/>
        <v>0</v>
      </c>
      <c r="K10" s="90">
        <f t="shared" si="8"/>
        <v>0</v>
      </c>
      <c r="L10" s="90">
        <f t="shared" si="8"/>
        <v>0</v>
      </c>
      <c r="M10" s="90">
        <f t="shared" si="8"/>
        <v>0</v>
      </c>
      <c r="N10" s="90">
        <f t="shared" si="8"/>
        <v>0</v>
      </c>
      <c r="O10" s="90">
        <f t="shared" si="8"/>
        <v>0</v>
      </c>
      <c r="P10" s="90">
        <f t="shared" si="8"/>
        <v>0</v>
      </c>
      <c r="Q10" s="90">
        <f t="shared" si="8"/>
        <v>0</v>
      </c>
      <c r="R10" s="90">
        <f t="shared" si="8"/>
        <v>0</v>
      </c>
      <c r="S10" s="90">
        <f t="shared" si="8"/>
        <v>0</v>
      </c>
      <c r="T10" s="93">
        <f t="shared" si="8"/>
        <v>0</v>
      </c>
      <c r="U10" s="92">
        <f t="shared" si="1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92">
        <f t="shared" ref="E11:T11" si="9">SUM(E44,E75,E106)</f>
        <v>0</v>
      </c>
      <c r="F11" s="90">
        <f t="shared" si="9"/>
        <v>0</v>
      </c>
      <c r="G11" s="90">
        <f t="shared" si="9"/>
        <v>0</v>
      </c>
      <c r="H11" s="90">
        <f t="shared" si="9"/>
        <v>0</v>
      </c>
      <c r="I11" s="90">
        <f t="shared" si="9"/>
        <v>0</v>
      </c>
      <c r="J11" s="90">
        <f t="shared" si="9"/>
        <v>0</v>
      </c>
      <c r="K11" s="90">
        <f t="shared" si="9"/>
        <v>0</v>
      </c>
      <c r="L11" s="90">
        <f t="shared" si="9"/>
        <v>0</v>
      </c>
      <c r="M11" s="90">
        <f t="shared" si="9"/>
        <v>0</v>
      </c>
      <c r="N11" s="90">
        <f t="shared" si="9"/>
        <v>0</v>
      </c>
      <c r="O11" s="90">
        <f t="shared" si="9"/>
        <v>0</v>
      </c>
      <c r="P11" s="90">
        <f t="shared" si="9"/>
        <v>0</v>
      </c>
      <c r="Q11" s="90">
        <f t="shared" si="9"/>
        <v>0</v>
      </c>
      <c r="R11" s="90">
        <f t="shared" si="9"/>
        <v>0</v>
      </c>
      <c r="S11" s="90">
        <f t="shared" si="9"/>
        <v>0</v>
      </c>
      <c r="T11" s="93">
        <f t="shared" si="9"/>
        <v>0</v>
      </c>
      <c r="U11" s="92">
        <f t="shared" si="1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">
        <v>53</v>
      </c>
      <c r="D12" s="18" t="s">
        <v>54</v>
      </c>
      <c r="E12" s="92">
        <f t="shared" ref="E12:T12" si="10">SUM(E45,E76,E107)</f>
        <v>0</v>
      </c>
      <c r="F12" s="90">
        <f t="shared" si="10"/>
        <v>0</v>
      </c>
      <c r="G12" s="90">
        <f t="shared" si="10"/>
        <v>0</v>
      </c>
      <c r="H12" s="90">
        <f t="shared" si="10"/>
        <v>0</v>
      </c>
      <c r="I12" s="90">
        <f t="shared" si="10"/>
        <v>0</v>
      </c>
      <c r="J12" s="90">
        <f t="shared" si="10"/>
        <v>0</v>
      </c>
      <c r="K12" s="90">
        <f t="shared" si="10"/>
        <v>0</v>
      </c>
      <c r="L12" s="90">
        <f t="shared" si="10"/>
        <v>0</v>
      </c>
      <c r="M12" s="90">
        <f t="shared" si="10"/>
        <v>0</v>
      </c>
      <c r="N12" s="90">
        <f t="shared" si="10"/>
        <v>0</v>
      </c>
      <c r="O12" s="90">
        <f t="shared" si="10"/>
        <v>0</v>
      </c>
      <c r="P12" s="90">
        <f t="shared" si="10"/>
        <v>0</v>
      </c>
      <c r="Q12" s="90">
        <f t="shared" si="10"/>
        <v>0</v>
      </c>
      <c r="R12" s="90">
        <f t="shared" si="10"/>
        <v>0</v>
      </c>
      <c r="S12" s="90">
        <f t="shared" si="10"/>
        <v>0</v>
      </c>
      <c r="T12" s="93">
        <f t="shared" si="10"/>
        <v>0</v>
      </c>
      <c r="U12" s="92">
        <f t="shared" si="1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">
        <v>55</v>
      </c>
      <c r="D13" s="18" t="s">
        <v>56</v>
      </c>
      <c r="E13" s="92">
        <f t="shared" ref="E13:T13" si="11">SUM(E46,E77,E108)</f>
        <v>0</v>
      </c>
      <c r="F13" s="90">
        <f t="shared" si="11"/>
        <v>0</v>
      </c>
      <c r="G13" s="90">
        <f t="shared" si="11"/>
        <v>0</v>
      </c>
      <c r="H13" s="90">
        <f t="shared" si="11"/>
        <v>0</v>
      </c>
      <c r="I13" s="90">
        <f t="shared" si="11"/>
        <v>0</v>
      </c>
      <c r="J13" s="90">
        <f t="shared" si="11"/>
        <v>0</v>
      </c>
      <c r="K13" s="90">
        <f t="shared" si="11"/>
        <v>0</v>
      </c>
      <c r="L13" s="90">
        <f t="shared" si="11"/>
        <v>0</v>
      </c>
      <c r="M13" s="90">
        <f t="shared" si="11"/>
        <v>0</v>
      </c>
      <c r="N13" s="90">
        <f t="shared" si="11"/>
        <v>0</v>
      </c>
      <c r="O13" s="90">
        <f t="shared" si="11"/>
        <v>0</v>
      </c>
      <c r="P13" s="90">
        <f t="shared" si="11"/>
        <v>0</v>
      </c>
      <c r="Q13" s="90">
        <f t="shared" si="11"/>
        <v>0</v>
      </c>
      <c r="R13" s="90">
        <f t="shared" si="11"/>
        <v>0</v>
      </c>
      <c r="S13" s="90">
        <f t="shared" si="11"/>
        <v>0</v>
      </c>
      <c r="T13" s="93">
        <f t="shared" si="11"/>
        <v>0</v>
      </c>
      <c r="U13" s="92">
        <f t="shared" si="1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">
        <v>57</v>
      </c>
      <c r="D14" s="18" t="s">
        <v>58</v>
      </c>
      <c r="E14" s="92">
        <f t="shared" ref="E14:T14" si="12">SUM(E47,E78,E109)</f>
        <v>0</v>
      </c>
      <c r="F14" s="90">
        <f t="shared" si="12"/>
        <v>0</v>
      </c>
      <c r="G14" s="90">
        <f t="shared" si="12"/>
        <v>0</v>
      </c>
      <c r="H14" s="90">
        <f t="shared" si="12"/>
        <v>0</v>
      </c>
      <c r="I14" s="90">
        <f t="shared" si="12"/>
        <v>0</v>
      </c>
      <c r="J14" s="90">
        <f t="shared" si="12"/>
        <v>0</v>
      </c>
      <c r="K14" s="90">
        <f t="shared" si="12"/>
        <v>0</v>
      </c>
      <c r="L14" s="90">
        <f t="shared" si="12"/>
        <v>0</v>
      </c>
      <c r="M14" s="90">
        <f t="shared" si="12"/>
        <v>0</v>
      </c>
      <c r="N14" s="90">
        <f t="shared" si="12"/>
        <v>0</v>
      </c>
      <c r="O14" s="90">
        <f t="shared" si="12"/>
        <v>0</v>
      </c>
      <c r="P14" s="90">
        <f t="shared" si="12"/>
        <v>0</v>
      </c>
      <c r="Q14" s="90">
        <f t="shared" si="12"/>
        <v>0</v>
      </c>
      <c r="R14" s="90">
        <f t="shared" si="12"/>
        <v>0</v>
      </c>
      <c r="S14" s="90">
        <f t="shared" si="12"/>
        <v>0</v>
      </c>
      <c r="T14" s="93">
        <f t="shared" si="12"/>
        <v>0</v>
      </c>
      <c r="U14" s="92">
        <f t="shared" si="1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92">
        <f t="shared" ref="E15:T15" si="13">SUM(E48,E79,E110)</f>
        <v>0</v>
      </c>
      <c r="F15" s="90">
        <f t="shared" si="13"/>
        <v>0</v>
      </c>
      <c r="G15" s="90">
        <f t="shared" si="13"/>
        <v>0</v>
      </c>
      <c r="H15" s="90">
        <f t="shared" si="13"/>
        <v>0</v>
      </c>
      <c r="I15" s="90">
        <f t="shared" si="13"/>
        <v>0</v>
      </c>
      <c r="J15" s="90">
        <f t="shared" si="13"/>
        <v>0</v>
      </c>
      <c r="K15" s="90">
        <f t="shared" si="13"/>
        <v>0</v>
      </c>
      <c r="L15" s="90">
        <f t="shared" si="13"/>
        <v>0</v>
      </c>
      <c r="M15" s="90">
        <f t="shared" si="13"/>
        <v>0</v>
      </c>
      <c r="N15" s="90">
        <f t="shared" si="13"/>
        <v>0</v>
      </c>
      <c r="O15" s="90">
        <f t="shared" si="13"/>
        <v>0</v>
      </c>
      <c r="P15" s="90">
        <f t="shared" si="13"/>
        <v>0</v>
      </c>
      <c r="Q15" s="90">
        <f t="shared" si="13"/>
        <v>0</v>
      </c>
      <c r="R15" s="90">
        <f t="shared" si="13"/>
        <v>0</v>
      </c>
      <c r="S15" s="90">
        <f t="shared" si="13"/>
        <v>0</v>
      </c>
      <c r="T15" s="93">
        <f t="shared" si="13"/>
        <v>0</v>
      </c>
      <c r="U15" s="92">
        <f t="shared" si="1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">
        <v>60</v>
      </c>
      <c r="D16" s="18" t="s">
        <v>54</v>
      </c>
      <c r="E16" s="92">
        <f t="shared" ref="E16:T16" si="14">SUM(E49,E80,E111)</f>
        <v>0</v>
      </c>
      <c r="F16" s="90">
        <f t="shared" si="14"/>
        <v>0</v>
      </c>
      <c r="G16" s="90">
        <f t="shared" si="14"/>
        <v>0</v>
      </c>
      <c r="H16" s="90">
        <f t="shared" si="14"/>
        <v>0</v>
      </c>
      <c r="I16" s="90">
        <f t="shared" si="14"/>
        <v>0</v>
      </c>
      <c r="J16" s="90">
        <f t="shared" si="14"/>
        <v>0</v>
      </c>
      <c r="K16" s="90">
        <f t="shared" si="14"/>
        <v>0</v>
      </c>
      <c r="L16" s="90">
        <f t="shared" si="14"/>
        <v>0</v>
      </c>
      <c r="M16" s="90">
        <f t="shared" si="14"/>
        <v>0</v>
      </c>
      <c r="N16" s="90">
        <f t="shared" si="14"/>
        <v>0</v>
      </c>
      <c r="O16" s="90">
        <f t="shared" si="14"/>
        <v>0</v>
      </c>
      <c r="P16" s="90">
        <f t="shared" si="14"/>
        <v>0</v>
      </c>
      <c r="Q16" s="90">
        <f t="shared" si="14"/>
        <v>0</v>
      </c>
      <c r="R16" s="90">
        <f t="shared" si="14"/>
        <v>0</v>
      </c>
      <c r="S16" s="90">
        <f t="shared" si="14"/>
        <v>0</v>
      </c>
      <c r="T16" s="93">
        <f t="shared" si="14"/>
        <v>0</v>
      </c>
      <c r="U16" s="92">
        <f t="shared" si="1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">
        <v>61</v>
      </c>
      <c r="D17" s="18" t="s">
        <v>56</v>
      </c>
      <c r="E17" s="92">
        <f t="shared" ref="E17:T17" si="15">SUM(E50,E81,E112)</f>
        <v>0</v>
      </c>
      <c r="F17" s="90">
        <f t="shared" si="15"/>
        <v>0</v>
      </c>
      <c r="G17" s="90">
        <f t="shared" si="15"/>
        <v>0</v>
      </c>
      <c r="H17" s="90">
        <f t="shared" si="15"/>
        <v>0</v>
      </c>
      <c r="I17" s="90">
        <f t="shared" si="15"/>
        <v>0</v>
      </c>
      <c r="J17" s="90">
        <f t="shared" si="15"/>
        <v>0</v>
      </c>
      <c r="K17" s="90">
        <f t="shared" si="15"/>
        <v>0</v>
      </c>
      <c r="L17" s="90">
        <f t="shared" si="15"/>
        <v>0</v>
      </c>
      <c r="M17" s="90">
        <f t="shared" si="15"/>
        <v>0</v>
      </c>
      <c r="N17" s="90">
        <f t="shared" si="15"/>
        <v>0</v>
      </c>
      <c r="O17" s="90">
        <f t="shared" si="15"/>
        <v>0</v>
      </c>
      <c r="P17" s="90">
        <f t="shared" si="15"/>
        <v>0</v>
      </c>
      <c r="Q17" s="90">
        <f t="shared" si="15"/>
        <v>0</v>
      </c>
      <c r="R17" s="90">
        <f t="shared" si="15"/>
        <v>0</v>
      </c>
      <c r="S17" s="90">
        <f t="shared" si="15"/>
        <v>0</v>
      </c>
      <c r="T17" s="93">
        <f t="shared" si="15"/>
        <v>0</v>
      </c>
      <c r="U17" s="92">
        <f t="shared" si="1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">
        <v>62</v>
      </c>
      <c r="D18" s="18" t="s">
        <v>58</v>
      </c>
      <c r="E18" s="92">
        <f t="shared" ref="E18:T18" si="16">SUM(E51,E82,E113)</f>
        <v>0</v>
      </c>
      <c r="F18" s="90">
        <f t="shared" si="16"/>
        <v>0</v>
      </c>
      <c r="G18" s="90">
        <f t="shared" si="16"/>
        <v>0</v>
      </c>
      <c r="H18" s="90">
        <f t="shared" si="16"/>
        <v>0</v>
      </c>
      <c r="I18" s="90">
        <f t="shared" si="16"/>
        <v>0</v>
      </c>
      <c r="J18" s="90">
        <f t="shared" si="16"/>
        <v>0</v>
      </c>
      <c r="K18" s="90">
        <f t="shared" si="16"/>
        <v>0</v>
      </c>
      <c r="L18" s="90">
        <f t="shared" si="16"/>
        <v>0</v>
      </c>
      <c r="M18" s="90">
        <f t="shared" si="16"/>
        <v>0</v>
      </c>
      <c r="N18" s="90">
        <f t="shared" si="16"/>
        <v>0</v>
      </c>
      <c r="O18" s="90">
        <f t="shared" si="16"/>
        <v>0</v>
      </c>
      <c r="P18" s="90">
        <f t="shared" si="16"/>
        <v>0</v>
      </c>
      <c r="Q18" s="90">
        <f t="shared" si="16"/>
        <v>0</v>
      </c>
      <c r="R18" s="90">
        <f t="shared" si="16"/>
        <v>0</v>
      </c>
      <c r="S18" s="90">
        <f t="shared" si="16"/>
        <v>0</v>
      </c>
      <c r="T18" s="93">
        <f t="shared" si="16"/>
        <v>0</v>
      </c>
      <c r="U18" s="92">
        <f t="shared" si="1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">
        <v>63</v>
      </c>
      <c r="C19" s="52"/>
      <c r="D19" s="18"/>
      <c r="E19" s="92">
        <f t="shared" ref="E19:T19" si="17">SUM(E52,E83,E114)</f>
        <v>0</v>
      </c>
      <c r="F19" s="90">
        <f t="shared" si="17"/>
        <v>0</v>
      </c>
      <c r="G19" s="90">
        <f t="shared" si="17"/>
        <v>0</v>
      </c>
      <c r="H19" s="90">
        <f t="shared" si="17"/>
        <v>0</v>
      </c>
      <c r="I19" s="90">
        <f t="shared" si="17"/>
        <v>0</v>
      </c>
      <c r="J19" s="90">
        <f t="shared" si="17"/>
        <v>0</v>
      </c>
      <c r="K19" s="90">
        <f t="shared" si="17"/>
        <v>0</v>
      </c>
      <c r="L19" s="90">
        <f t="shared" si="17"/>
        <v>0</v>
      </c>
      <c r="M19" s="90">
        <f t="shared" si="17"/>
        <v>0</v>
      </c>
      <c r="N19" s="90">
        <f t="shared" si="17"/>
        <v>0</v>
      </c>
      <c r="O19" s="90">
        <f t="shared" si="17"/>
        <v>0</v>
      </c>
      <c r="P19" s="90">
        <f t="shared" si="17"/>
        <v>0</v>
      </c>
      <c r="Q19" s="90">
        <f t="shared" si="17"/>
        <v>0</v>
      </c>
      <c r="R19" s="90">
        <f t="shared" si="17"/>
        <v>0</v>
      </c>
      <c r="S19" s="90">
        <f t="shared" si="17"/>
        <v>0</v>
      </c>
      <c r="T19" s="93">
        <f t="shared" si="17"/>
        <v>0</v>
      </c>
      <c r="U19" s="92">
        <f t="shared" si="1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">
        <v>64</v>
      </c>
      <c r="C20" s="52"/>
      <c r="D20" s="18"/>
      <c r="E20" s="92">
        <f t="shared" ref="E20:T20" si="18">SUM(E53,E84,E115)</f>
        <v>0</v>
      </c>
      <c r="F20" s="90">
        <f t="shared" si="18"/>
        <v>0</v>
      </c>
      <c r="G20" s="90">
        <f t="shared" si="18"/>
        <v>0</v>
      </c>
      <c r="H20" s="90">
        <f t="shared" si="18"/>
        <v>0</v>
      </c>
      <c r="I20" s="90">
        <f t="shared" si="18"/>
        <v>0</v>
      </c>
      <c r="J20" s="90">
        <f t="shared" si="18"/>
        <v>0</v>
      </c>
      <c r="K20" s="90">
        <f t="shared" si="18"/>
        <v>0</v>
      </c>
      <c r="L20" s="90">
        <f t="shared" si="18"/>
        <v>0</v>
      </c>
      <c r="M20" s="90">
        <f t="shared" si="18"/>
        <v>0</v>
      </c>
      <c r="N20" s="90">
        <f t="shared" si="18"/>
        <v>0</v>
      </c>
      <c r="O20" s="90">
        <f t="shared" si="18"/>
        <v>0</v>
      </c>
      <c r="P20" s="90">
        <f t="shared" si="18"/>
        <v>0</v>
      </c>
      <c r="Q20" s="90">
        <f t="shared" si="18"/>
        <v>0</v>
      </c>
      <c r="R20" s="90">
        <f t="shared" si="18"/>
        <v>0</v>
      </c>
      <c r="S20" s="90">
        <f t="shared" si="18"/>
        <v>0</v>
      </c>
      <c r="T20" s="93">
        <f t="shared" si="18"/>
        <v>0</v>
      </c>
      <c r="U20" s="92">
        <f t="shared" si="1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">
        <v>65</v>
      </c>
      <c r="C21" s="52"/>
      <c r="D21" s="18"/>
      <c r="E21" s="92">
        <f t="shared" ref="E21:T21" si="19">SUM(E54,E85,E116)</f>
        <v>0</v>
      </c>
      <c r="F21" s="90">
        <f t="shared" si="19"/>
        <v>0</v>
      </c>
      <c r="G21" s="90">
        <f t="shared" si="19"/>
        <v>0</v>
      </c>
      <c r="H21" s="90">
        <f t="shared" si="19"/>
        <v>0</v>
      </c>
      <c r="I21" s="90">
        <f t="shared" si="19"/>
        <v>0</v>
      </c>
      <c r="J21" s="90">
        <f t="shared" si="19"/>
        <v>0</v>
      </c>
      <c r="K21" s="90">
        <f t="shared" si="19"/>
        <v>0</v>
      </c>
      <c r="L21" s="90">
        <f t="shared" si="19"/>
        <v>0</v>
      </c>
      <c r="M21" s="90">
        <f t="shared" si="19"/>
        <v>0</v>
      </c>
      <c r="N21" s="90">
        <f t="shared" si="19"/>
        <v>0</v>
      </c>
      <c r="O21" s="90">
        <f t="shared" si="19"/>
        <v>0</v>
      </c>
      <c r="P21" s="90">
        <f t="shared" si="19"/>
        <v>0</v>
      </c>
      <c r="Q21" s="90">
        <f t="shared" si="19"/>
        <v>0</v>
      </c>
      <c r="R21" s="90">
        <f t="shared" si="19"/>
        <v>0</v>
      </c>
      <c r="S21" s="90">
        <f t="shared" si="19"/>
        <v>0</v>
      </c>
      <c r="T21" s="93">
        <f t="shared" si="19"/>
        <v>0</v>
      </c>
      <c r="U21" s="92">
        <f t="shared" si="1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92">
        <f t="shared" ref="E22:T22" si="20">SUM(E55,E86,E117)</f>
        <v>0</v>
      </c>
      <c r="F22" s="90">
        <f t="shared" si="20"/>
        <v>0</v>
      </c>
      <c r="G22" s="90">
        <f t="shared" si="20"/>
        <v>0</v>
      </c>
      <c r="H22" s="90">
        <f t="shared" si="20"/>
        <v>0</v>
      </c>
      <c r="I22" s="90">
        <f t="shared" si="20"/>
        <v>0</v>
      </c>
      <c r="J22" s="90">
        <f t="shared" si="20"/>
        <v>0</v>
      </c>
      <c r="K22" s="90">
        <f t="shared" si="20"/>
        <v>0</v>
      </c>
      <c r="L22" s="90">
        <f t="shared" si="20"/>
        <v>0</v>
      </c>
      <c r="M22" s="90">
        <f t="shared" si="20"/>
        <v>0</v>
      </c>
      <c r="N22" s="90">
        <f t="shared" si="20"/>
        <v>0</v>
      </c>
      <c r="O22" s="90">
        <f t="shared" si="20"/>
        <v>0</v>
      </c>
      <c r="P22" s="90">
        <f t="shared" si="20"/>
        <v>0</v>
      </c>
      <c r="Q22" s="90">
        <f t="shared" si="20"/>
        <v>0</v>
      </c>
      <c r="R22" s="90">
        <f t="shared" si="20"/>
        <v>0</v>
      </c>
      <c r="S22" s="90">
        <f t="shared" si="20"/>
        <v>0</v>
      </c>
      <c r="T22" s="93">
        <f t="shared" si="20"/>
        <v>0</v>
      </c>
      <c r="U22" s="92">
        <f t="shared" si="1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">
        <v>69</v>
      </c>
      <c r="D23" s="18" t="s">
        <v>49</v>
      </c>
      <c r="E23" s="92">
        <f t="shared" ref="E23:T23" si="21">SUM(E56,E87,E118)</f>
        <v>0</v>
      </c>
      <c r="F23" s="90">
        <f t="shared" si="21"/>
        <v>0</v>
      </c>
      <c r="G23" s="90">
        <f t="shared" si="21"/>
        <v>0</v>
      </c>
      <c r="H23" s="90">
        <f t="shared" si="21"/>
        <v>0</v>
      </c>
      <c r="I23" s="90">
        <f t="shared" si="21"/>
        <v>0</v>
      </c>
      <c r="J23" s="90">
        <f t="shared" si="21"/>
        <v>0</v>
      </c>
      <c r="K23" s="90">
        <f t="shared" si="21"/>
        <v>0</v>
      </c>
      <c r="L23" s="90">
        <f t="shared" si="21"/>
        <v>0</v>
      </c>
      <c r="M23" s="90">
        <f t="shared" si="21"/>
        <v>0</v>
      </c>
      <c r="N23" s="90">
        <f t="shared" si="21"/>
        <v>0</v>
      </c>
      <c r="O23" s="90">
        <f t="shared" si="21"/>
        <v>0</v>
      </c>
      <c r="P23" s="90">
        <f t="shared" si="21"/>
        <v>0</v>
      </c>
      <c r="Q23" s="90">
        <f t="shared" si="21"/>
        <v>0</v>
      </c>
      <c r="R23" s="90">
        <f t="shared" si="21"/>
        <v>0</v>
      </c>
      <c r="S23" s="90">
        <f t="shared" si="21"/>
        <v>0</v>
      </c>
      <c r="T23" s="93">
        <f t="shared" si="21"/>
        <v>0</v>
      </c>
      <c r="U23" s="92">
        <f t="shared" si="1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">
        <v>70</v>
      </c>
      <c r="C24" s="6"/>
      <c r="D24" s="18"/>
      <c r="E24" s="92">
        <f t="shared" ref="E24:T24" si="22">SUM(E57,E88,E119)</f>
        <v>0</v>
      </c>
      <c r="F24" s="90">
        <f t="shared" si="22"/>
        <v>0</v>
      </c>
      <c r="G24" s="90">
        <f t="shared" si="22"/>
        <v>0</v>
      </c>
      <c r="H24" s="90">
        <f t="shared" si="22"/>
        <v>0</v>
      </c>
      <c r="I24" s="90">
        <f t="shared" si="22"/>
        <v>0</v>
      </c>
      <c r="J24" s="90">
        <f t="shared" si="22"/>
        <v>0</v>
      </c>
      <c r="K24" s="90">
        <f t="shared" si="22"/>
        <v>0</v>
      </c>
      <c r="L24" s="90">
        <f t="shared" si="22"/>
        <v>0</v>
      </c>
      <c r="M24" s="90">
        <f t="shared" si="22"/>
        <v>0</v>
      </c>
      <c r="N24" s="90">
        <f t="shared" si="22"/>
        <v>0</v>
      </c>
      <c r="O24" s="90">
        <f t="shared" si="22"/>
        <v>0</v>
      </c>
      <c r="P24" s="90">
        <f t="shared" si="22"/>
        <v>0</v>
      </c>
      <c r="Q24" s="90">
        <f t="shared" si="22"/>
        <v>0</v>
      </c>
      <c r="R24" s="90">
        <f t="shared" si="22"/>
        <v>0</v>
      </c>
      <c r="S24" s="90">
        <f t="shared" si="22"/>
        <v>0</v>
      </c>
      <c r="T24" s="93">
        <f t="shared" si="22"/>
        <v>0</v>
      </c>
      <c r="U24" s="92">
        <f t="shared" si="1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">
        <v>71</v>
      </c>
      <c r="C25" s="6"/>
      <c r="D25" s="18"/>
      <c r="E25" s="92">
        <f t="shared" ref="E25:T25" si="23">SUM(E58,E89,E120)</f>
        <v>0</v>
      </c>
      <c r="F25" s="90">
        <f t="shared" si="23"/>
        <v>0</v>
      </c>
      <c r="G25" s="90">
        <f t="shared" si="23"/>
        <v>0</v>
      </c>
      <c r="H25" s="90">
        <f t="shared" si="23"/>
        <v>0</v>
      </c>
      <c r="I25" s="90">
        <f t="shared" si="23"/>
        <v>0</v>
      </c>
      <c r="J25" s="90">
        <f t="shared" si="23"/>
        <v>0</v>
      </c>
      <c r="K25" s="90">
        <f t="shared" si="23"/>
        <v>0</v>
      </c>
      <c r="L25" s="90">
        <f t="shared" si="23"/>
        <v>0</v>
      </c>
      <c r="M25" s="90">
        <f t="shared" si="23"/>
        <v>0</v>
      </c>
      <c r="N25" s="90">
        <f t="shared" si="23"/>
        <v>0</v>
      </c>
      <c r="O25" s="90">
        <f t="shared" si="23"/>
        <v>0</v>
      </c>
      <c r="P25" s="90">
        <f t="shared" si="23"/>
        <v>0</v>
      </c>
      <c r="Q25" s="90">
        <f t="shared" si="23"/>
        <v>0</v>
      </c>
      <c r="R25" s="90">
        <f t="shared" si="23"/>
        <v>0</v>
      </c>
      <c r="S25" s="90">
        <f t="shared" si="23"/>
        <v>0</v>
      </c>
      <c r="T25" s="93">
        <f t="shared" si="23"/>
        <v>0</v>
      </c>
      <c r="U25" s="92">
        <f t="shared" si="1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">
        <v>72</v>
      </c>
      <c r="C26" s="6"/>
      <c r="D26" s="18"/>
      <c r="E26" s="92">
        <f t="shared" ref="E26:T26" si="24">SUM(E59,E90,E121)</f>
        <v>0</v>
      </c>
      <c r="F26" s="90">
        <f t="shared" si="24"/>
        <v>0</v>
      </c>
      <c r="G26" s="90">
        <f t="shared" si="24"/>
        <v>0</v>
      </c>
      <c r="H26" s="90">
        <f t="shared" si="24"/>
        <v>0</v>
      </c>
      <c r="I26" s="90">
        <f t="shared" si="24"/>
        <v>0</v>
      </c>
      <c r="J26" s="90">
        <f t="shared" si="24"/>
        <v>0</v>
      </c>
      <c r="K26" s="90">
        <f t="shared" si="24"/>
        <v>0</v>
      </c>
      <c r="L26" s="90">
        <f t="shared" si="24"/>
        <v>0</v>
      </c>
      <c r="M26" s="90">
        <f t="shared" si="24"/>
        <v>0</v>
      </c>
      <c r="N26" s="90">
        <f t="shared" si="24"/>
        <v>0</v>
      </c>
      <c r="O26" s="90">
        <f t="shared" si="24"/>
        <v>0</v>
      </c>
      <c r="P26" s="90">
        <f t="shared" si="24"/>
        <v>0</v>
      </c>
      <c r="Q26" s="90">
        <f t="shared" si="24"/>
        <v>0</v>
      </c>
      <c r="R26" s="90">
        <f t="shared" si="24"/>
        <v>0</v>
      </c>
      <c r="S26" s="90">
        <f t="shared" si="24"/>
        <v>0</v>
      </c>
      <c r="T26" s="93">
        <f t="shared" si="24"/>
        <v>0</v>
      </c>
      <c r="U26" s="92">
        <f t="shared" si="1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">
        <v>73</v>
      </c>
      <c r="C27" s="21"/>
      <c r="D27" s="112"/>
      <c r="E27" s="92">
        <f t="shared" ref="E27:T27" si="25">SUM(E60,E91,E122)</f>
        <v>0</v>
      </c>
      <c r="F27" s="90">
        <f t="shared" si="25"/>
        <v>0</v>
      </c>
      <c r="G27" s="90">
        <f t="shared" si="25"/>
        <v>0</v>
      </c>
      <c r="H27" s="90">
        <f t="shared" si="25"/>
        <v>0</v>
      </c>
      <c r="I27" s="90">
        <f t="shared" si="25"/>
        <v>0</v>
      </c>
      <c r="J27" s="90">
        <f t="shared" si="25"/>
        <v>0</v>
      </c>
      <c r="K27" s="90">
        <f t="shared" si="25"/>
        <v>0</v>
      </c>
      <c r="L27" s="90">
        <f t="shared" si="25"/>
        <v>0</v>
      </c>
      <c r="M27" s="90">
        <f t="shared" si="25"/>
        <v>0</v>
      </c>
      <c r="N27" s="90">
        <f t="shared" si="25"/>
        <v>0</v>
      </c>
      <c r="O27" s="90">
        <f t="shared" si="25"/>
        <v>0</v>
      </c>
      <c r="P27" s="90">
        <f t="shared" si="25"/>
        <v>0</v>
      </c>
      <c r="Q27" s="90">
        <f t="shared" si="25"/>
        <v>0</v>
      </c>
      <c r="R27" s="90">
        <f t="shared" si="25"/>
        <v>0</v>
      </c>
      <c r="S27" s="90">
        <f t="shared" si="25"/>
        <v>0</v>
      </c>
      <c r="T27" s="93">
        <f t="shared" si="25"/>
        <v>0</v>
      </c>
      <c r="U27" s="95">
        <f t="shared" si="1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74</v>
      </c>
      <c r="C28" s="9"/>
      <c r="D28" s="59" t="s">
        <v>75</v>
      </c>
      <c r="E28" s="96">
        <f t="shared" ref="E28:T28" si="26">SUM(E3:E27)</f>
        <v>0</v>
      </c>
      <c r="F28" s="96">
        <f t="shared" si="26"/>
        <v>0</v>
      </c>
      <c r="G28" s="96">
        <f t="shared" si="26"/>
        <v>0</v>
      </c>
      <c r="H28" s="96">
        <f t="shared" si="26"/>
        <v>0</v>
      </c>
      <c r="I28" s="96">
        <f t="shared" si="26"/>
        <v>0</v>
      </c>
      <c r="J28" s="96">
        <f t="shared" si="26"/>
        <v>0</v>
      </c>
      <c r="K28" s="96">
        <f t="shared" si="26"/>
        <v>0</v>
      </c>
      <c r="L28" s="96">
        <f t="shared" si="26"/>
        <v>0</v>
      </c>
      <c r="M28" s="96">
        <f t="shared" si="26"/>
        <v>0</v>
      </c>
      <c r="N28" s="96">
        <f t="shared" si="26"/>
        <v>0</v>
      </c>
      <c r="O28" s="96">
        <f t="shared" si="26"/>
        <v>0</v>
      </c>
      <c r="P28" s="96">
        <f t="shared" si="26"/>
        <v>0</v>
      </c>
      <c r="Q28" s="96">
        <f t="shared" si="26"/>
        <v>0</v>
      </c>
      <c r="R28" s="96">
        <f t="shared" si="26"/>
        <v>0</v>
      </c>
      <c r="S28" s="96">
        <f t="shared" si="26"/>
        <v>0</v>
      </c>
      <c r="T28" s="96">
        <f t="shared" si="26"/>
        <v>0</v>
      </c>
      <c r="U28" s="97">
        <f t="shared" si="1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85">
        <f>'Provoz výchozí'!AV3</f>
        <v>132563.22916666669</v>
      </c>
      <c r="F29" s="86">
        <f>'Provoz výchozí'!AW3</f>
        <v>3181517.4999999995</v>
      </c>
      <c r="G29" s="86">
        <f>'Provoz výchozí'!AX3</f>
        <v>3181517.4999999995</v>
      </c>
      <c r="H29" s="86">
        <f>'Provoz výchozí'!AY3</f>
        <v>3181517.4999999995</v>
      </c>
      <c r="I29" s="86">
        <f>'Provoz výchozí'!AZ3</f>
        <v>3181517.4999999995</v>
      </c>
      <c r="J29" s="86">
        <f>'Provoz výchozí'!BA3</f>
        <v>3181517.4999999995</v>
      </c>
      <c r="K29" s="86">
        <f>'Provoz výchozí'!BB3</f>
        <v>3181517.4999999995</v>
      </c>
      <c r="L29" s="86">
        <f>'Provoz výchozí'!BC3</f>
        <v>3181517.4999999995</v>
      </c>
      <c r="M29" s="86">
        <f>'Provoz výchozí'!BD3</f>
        <v>3181517.4999999995</v>
      </c>
      <c r="N29" s="86">
        <f>'Provoz výchozí'!BE3</f>
        <v>3181517.4999999995</v>
      </c>
      <c r="O29" s="86">
        <f>'Provoz výchozí'!BF3</f>
        <v>3181517.4999999995</v>
      </c>
      <c r="P29" s="86">
        <f>'Provoz výchozí'!BG3</f>
        <v>3181517.4999999995</v>
      </c>
      <c r="Q29" s="86">
        <f>'Provoz výchozí'!BH3</f>
        <v>3181517.4999999995</v>
      </c>
      <c r="R29" s="86">
        <f>'Provoz výchozí'!BI3</f>
        <v>3181517.4999999995</v>
      </c>
      <c r="S29" s="86">
        <f>'Provoz výchozí'!BJ3</f>
        <v>3181517.4999999995</v>
      </c>
      <c r="T29" s="86">
        <f>'Provoz výchozí'!BK3</f>
        <v>3048954.270833333</v>
      </c>
      <c r="U29" s="87">
        <f t="shared" si="1"/>
        <v>47722762.5</v>
      </c>
      <c r="V29" s="87">
        <f>$U29</f>
        <v>47722762.5</v>
      </c>
      <c r="W29" s="86">
        <f t="shared" ref="W29:Y29" si="27">$U29</f>
        <v>47722762.5</v>
      </c>
      <c r="X29" s="86">
        <f t="shared" si="27"/>
        <v>47722762.5</v>
      </c>
      <c r="Y29" s="89">
        <f t="shared" si="27"/>
        <v>47722762.5</v>
      </c>
    </row>
    <row r="30" spans="1:25" s="1" customFormat="1" ht="15.75" thickBot="1" x14ac:dyDescent="0.3">
      <c r="A30" s="8">
        <v>27</v>
      </c>
      <c r="B30" s="9" t="s">
        <v>76</v>
      </c>
      <c r="C30" s="9"/>
      <c r="D30" s="59" t="s">
        <v>77</v>
      </c>
      <c r="E30" s="2">
        <f>IFERROR(E28/E29,0)</f>
        <v>0</v>
      </c>
      <c r="F30" s="2">
        <f>IFERROR(F28/F29,0)</f>
        <v>0</v>
      </c>
      <c r="G30" s="2">
        <f t="shared" ref="G30:T30" si="28">IFERROR(G28/G29,0)</f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">
        <f t="shared" si="28"/>
        <v>0</v>
      </c>
      <c r="U30" s="81">
        <f>IFERROR(U28/U29,0)</f>
        <v>0</v>
      </c>
      <c r="V30" s="81">
        <f>IFERROR(V28/V29,0)</f>
        <v>0</v>
      </c>
      <c r="W30" s="2">
        <f t="shared" ref="W30:Y30" si="29">IFERROR(W28/W29,0)</f>
        <v>0</v>
      </c>
      <c r="X30" s="2">
        <f t="shared" si="29"/>
        <v>0</v>
      </c>
      <c r="Y30" s="23">
        <f t="shared" si="29"/>
        <v>0</v>
      </c>
    </row>
    <row r="31" spans="1:25" ht="15.75" thickBot="1" x14ac:dyDescent="0.3"/>
    <row r="32" spans="1:25" ht="15.75" hidden="1" thickBot="1" x14ac:dyDescent="0.3"/>
    <row r="33" spans="1:25" ht="15.75" hidden="1" thickBot="1" x14ac:dyDescent="0.3"/>
    <row r="34" spans="1:25" x14ac:dyDescent="0.25">
      <c r="A34" s="75" t="s">
        <v>36</v>
      </c>
      <c r="B34" s="76"/>
      <c r="C34" s="76"/>
      <c r="D34" s="110" t="s">
        <v>29</v>
      </c>
      <c r="E34" s="48" t="s">
        <v>8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14" t="s">
        <v>5</v>
      </c>
      <c r="V34" s="421" t="s">
        <v>37</v>
      </c>
      <c r="W34" s="422"/>
      <c r="X34" s="422"/>
      <c r="Y34" s="423"/>
    </row>
    <row r="35" spans="1:25" ht="15.75" thickBot="1" x14ac:dyDescent="0.3">
      <c r="A35" s="10" t="s">
        <v>319</v>
      </c>
      <c r="B35" s="11"/>
      <c r="C35" s="12"/>
      <c r="D35" s="111"/>
      <c r="E35" s="12">
        <f>E2</f>
        <v>2031</v>
      </c>
      <c r="F35" s="12">
        <f>E35+1</f>
        <v>2032</v>
      </c>
      <c r="G35" s="12">
        <f t="shared" ref="G35" si="30">F35+1</f>
        <v>2033</v>
      </c>
      <c r="H35" s="12">
        <f t="shared" ref="H35" si="31">G35+1</f>
        <v>2034</v>
      </c>
      <c r="I35" s="12">
        <f t="shared" ref="I35" si="32">H35+1</f>
        <v>2035</v>
      </c>
      <c r="J35" s="12">
        <f t="shared" ref="J35" si="33">I35+1</f>
        <v>2036</v>
      </c>
      <c r="K35" s="12">
        <f t="shared" ref="K35" si="34">J35+1</f>
        <v>2037</v>
      </c>
      <c r="L35" s="12">
        <f t="shared" ref="L35" si="35">K35+1</f>
        <v>2038</v>
      </c>
      <c r="M35" s="12">
        <f t="shared" ref="M35" si="36">L35+1</f>
        <v>2039</v>
      </c>
      <c r="N35" s="12">
        <f t="shared" ref="N35" si="37">M35+1</f>
        <v>2040</v>
      </c>
      <c r="O35" s="12">
        <f t="shared" ref="O35" si="38">N35+1</f>
        <v>2041</v>
      </c>
      <c r="P35" s="12">
        <f t="shared" ref="P35" si="39">O35+1</f>
        <v>2042</v>
      </c>
      <c r="Q35" s="12">
        <f t="shared" ref="Q35" si="40">P35+1</f>
        <v>2043</v>
      </c>
      <c r="R35" s="12">
        <f t="shared" ref="R35" si="41">Q35+1</f>
        <v>2044</v>
      </c>
      <c r="S35" s="12">
        <f t="shared" ref="S35" si="42">R35+1</f>
        <v>2045</v>
      </c>
      <c r="T35" s="12">
        <f t="shared" ref="T35" si="43">S35+1</f>
        <v>2046</v>
      </c>
      <c r="U35" s="15" t="s">
        <v>38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">
        <v>43</v>
      </c>
      <c r="C36" s="51">
        <v>1.1000000000000001</v>
      </c>
      <c r="D36" s="17" t="s">
        <v>387</v>
      </c>
      <c r="E36" s="83">
        <f>IFERROR('Model výchozí (MV)'!E36*'Provoz výchozí'!C$10/'Provoz výchozí'!AG$10,0)</f>
        <v>0</v>
      </c>
      <c r="F36" s="90">
        <f>IFERROR('Model výchozí (MV)'!E36*'Provoz výchozí'!D$10/'Provoz výchozí'!AG$10,0)+IFERROR('Model výchozí (MV)'!F36*'Provoz výchozí'!E$10/'Provoz výchozí'!AH$10,0)</f>
        <v>0</v>
      </c>
      <c r="G36" s="90">
        <f>IFERROR('Model výchozí (MV)'!F36*'Provoz výchozí'!F$10/'Provoz výchozí'!AH$10,0)+IFERROR('Model výchozí (MV)'!G36*'Provoz výchozí'!G$10/'Provoz výchozí'!AI$10,0)</f>
        <v>0</v>
      </c>
      <c r="H36" s="90">
        <f>IFERROR('Model výchozí (MV)'!G36*'Provoz výchozí'!H$10/'Provoz výchozí'!AI$10,0)+IFERROR('Model výchozí (MV)'!H36*'Provoz výchozí'!I$10/'Provoz výchozí'!AJ$10,0)</f>
        <v>0</v>
      </c>
      <c r="I36" s="90">
        <f>IFERROR('Model výchozí (MV)'!H36*'Provoz výchozí'!J$10/'Provoz výchozí'!AJ$10,0)+IFERROR('Model výchozí (MV)'!I36*'Provoz výchozí'!K$10/'Provoz výchozí'!AK$10,0)</f>
        <v>0</v>
      </c>
      <c r="J36" s="90">
        <f>IFERROR('Model výchozí (MV)'!I36*'Provoz výchozí'!K$10/'Provoz výchozí'!AK$10,0)+IFERROR('Model výchozí (MV)'!J36*'Provoz výchozí'!L$10/'Provoz výchozí'!AL$10,0)</f>
        <v>0</v>
      </c>
      <c r="K36" s="90">
        <f>IFERROR('Model výchozí (MV)'!J36*'Provoz výchozí'!L$10/'Provoz výchozí'!AL$10,0)+IFERROR('Model výchozí (MV)'!K36*'Provoz výchozí'!M$10/'Provoz výchozí'!AM$10,0)</f>
        <v>0</v>
      </c>
      <c r="L36" s="90">
        <f>IFERROR('Model výchozí (MV)'!K36*'Provoz výchozí'!M$10/'Provoz výchozí'!AM$10,0)+IFERROR('Model výchozí (MV)'!L36*'Provoz výchozí'!N$10/'Provoz výchozí'!AN$10,0)</f>
        <v>0</v>
      </c>
      <c r="M36" s="90">
        <f>IFERROR('Model výchozí (MV)'!L36*'Provoz výchozí'!N$10/'Provoz výchozí'!AN$10,0)+IFERROR('Model výchozí (MV)'!M36*'Provoz výchozí'!O$10/'Provoz výchozí'!AO$10,0)</f>
        <v>0</v>
      </c>
      <c r="N36" s="90">
        <f>IFERROR('Model výchozí (MV)'!M36*'Provoz výchozí'!O$10/'Provoz výchozí'!AO$10,0)+IFERROR('Model výchozí (MV)'!N36*'Provoz výchozí'!P$10/'Provoz výchozí'!AP$10,0)</f>
        <v>0</v>
      </c>
      <c r="O36" s="90">
        <f>IFERROR('Model výchozí (MV)'!N36*'Provoz výchozí'!P$10/'Provoz výchozí'!AP$10,0)+IFERROR('Model výchozí (MV)'!O36*'Provoz výchozí'!Q$10/'Provoz výchozí'!AQ$10,0)</f>
        <v>0</v>
      </c>
      <c r="P36" s="90">
        <f>IFERROR('Model výchozí (MV)'!O36*'Provoz výchozí'!Q$10/'Provoz výchozí'!AQ$10,0)+IFERROR('Model výchozí (MV)'!P36*'Provoz výchozí'!R$10/'Provoz výchozí'!AR$10,0)</f>
        <v>0</v>
      </c>
      <c r="Q36" s="90">
        <f>IFERROR('Model výchozí (MV)'!P36*'Provoz výchozí'!R$10/'Provoz výchozí'!AR$10,0)+IFERROR('Model výchozí (MV)'!Q36*'Provoz výchozí'!S$10/'Provoz výchozí'!AS$10,0)</f>
        <v>0</v>
      </c>
      <c r="R36" s="90">
        <f>IFERROR('Model výchozí (MV)'!Q36*'Provoz výchozí'!S$10/'Provoz výchozí'!AS$10,0)+IFERROR('Model výchozí (MV)'!R36*'Provoz výchozí'!T$10/'Provoz výchozí'!AT$10,0)</f>
        <v>0</v>
      </c>
      <c r="S36" s="90">
        <f>IFERROR('Model výchozí (MV)'!R36*'Provoz výchozí'!T$10/'Provoz výchozí'!AT$10,0)+IFERROR('Model výchozí (MV)'!S36*'Provoz výchozí'!U$10/'Provoz výchozí'!AU$10,0)</f>
        <v>0</v>
      </c>
      <c r="T36" s="90">
        <f>IFERROR('Model výchozí (MV)'!S36*'Provoz výchozí'!N$10/'Provoz výchozí'!AU$10,0)</f>
        <v>0</v>
      </c>
      <c r="U36" s="82">
        <f t="shared" ref="U36:U62" si="44">SUM(E36:T36)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">
        <v>257</v>
      </c>
      <c r="E37" s="90">
        <f>IFERROR('Model výchozí (MV)'!E37*'Provoz výchozí'!C$10/'Provoz výchozí'!AG$10,0)</f>
        <v>0</v>
      </c>
      <c r="F37" s="90">
        <f>IFERROR('Model výchozí (MV)'!E37*'Provoz výchozí'!D$10/'Provoz výchozí'!AG$10,0)+IFERROR('Model výchozí (MV)'!F37*'Provoz výchozí'!E$10/'Provoz výchozí'!AH$10,0)</f>
        <v>0</v>
      </c>
      <c r="G37" s="90">
        <f>IFERROR('Model výchozí (MV)'!F37*'Provoz výchozí'!F$10/'Provoz výchozí'!AH$10,0)+IFERROR('Model výchozí (MV)'!G37*'Provoz výchozí'!G$10/'Provoz výchozí'!AI$10,0)</f>
        <v>0</v>
      </c>
      <c r="H37" s="90">
        <f>IFERROR('Model výchozí (MV)'!G37*'Provoz výchozí'!H$10/'Provoz výchozí'!AI$10,0)+IFERROR('Model výchozí (MV)'!H37*'Provoz výchozí'!I$10/'Provoz výchozí'!AJ$10,0)</f>
        <v>0</v>
      </c>
      <c r="I37" s="90">
        <f>IFERROR('Model výchozí (MV)'!H37*'Provoz výchozí'!J$10/'Provoz výchozí'!AJ$10,0)+IFERROR('Model výchozí (MV)'!I37*'Provoz výchozí'!K$10/'Provoz výchozí'!AK$10,0)</f>
        <v>0</v>
      </c>
      <c r="J37" s="90">
        <f>IFERROR('Model výchozí (MV)'!I37*'Provoz výchozí'!K$10/'Provoz výchozí'!AK$10,0)+IFERROR('Model výchozí (MV)'!J37*'Provoz výchozí'!L$10/'Provoz výchozí'!AL$10,0)</f>
        <v>0</v>
      </c>
      <c r="K37" s="90">
        <f>IFERROR('Model výchozí (MV)'!J37*'Provoz výchozí'!L$10/'Provoz výchozí'!AL$10,0)+IFERROR('Model výchozí (MV)'!K37*'Provoz výchozí'!M$10/'Provoz výchozí'!AM$10,0)</f>
        <v>0</v>
      </c>
      <c r="L37" s="90">
        <f>IFERROR('Model výchozí (MV)'!K37*'Provoz výchozí'!M$10/'Provoz výchozí'!AM$10,0)+IFERROR('Model výchozí (MV)'!L37*'Provoz výchozí'!N$10/'Provoz výchozí'!AN$10,0)</f>
        <v>0</v>
      </c>
      <c r="M37" s="90">
        <f>IFERROR('Model výchozí (MV)'!L37*'Provoz výchozí'!N$10/'Provoz výchozí'!AN$10,0)+IFERROR('Model výchozí (MV)'!M37*'Provoz výchozí'!O$10/'Provoz výchozí'!AO$10,0)</f>
        <v>0</v>
      </c>
      <c r="N37" s="90">
        <f>IFERROR('Model výchozí (MV)'!M37*'Provoz výchozí'!O$10/'Provoz výchozí'!AO$10,0)+IFERROR('Model výchozí (MV)'!N37*'Provoz výchozí'!P$10/'Provoz výchozí'!AP$10,0)</f>
        <v>0</v>
      </c>
      <c r="O37" s="90">
        <f>IFERROR('Model výchozí (MV)'!N37*'Provoz výchozí'!P$10/'Provoz výchozí'!AP$10,0)+IFERROR('Model výchozí (MV)'!O37*'Provoz výchozí'!Q$10/'Provoz výchozí'!AQ$10,0)</f>
        <v>0</v>
      </c>
      <c r="P37" s="90">
        <f>IFERROR('Model výchozí (MV)'!O37*'Provoz výchozí'!Q$10/'Provoz výchozí'!AQ$10,0)+IFERROR('Model výchozí (MV)'!P37*'Provoz výchozí'!R$10/'Provoz výchozí'!AR$10,0)</f>
        <v>0</v>
      </c>
      <c r="Q37" s="90">
        <f>IFERROR('Model výchozí (MV)'!P37*'Provoz výchozí'!R$10/'Provoz výchozí'!AR$10,0)+IFERROR('Model výchozí (MV)'!Q37*'Provoz výchozí'!S$10/'Provoz výchozí'!AS$10,0)</f>
        <v>0</v>
      </c>
      <c r="R37" s="90">
        <f>IFERROR('Model výchozí (MV)'!Q37*'Provoz výchozí'!S$10/'Provoz výchozí'!AS$10,0)+IFERROR('Model výchozí (MV)'!R37*'Provoz výchozí'!T$10/'Provoz výchozí'!AT$10,0)</f>
        <v>0</v>
      </c>
      <c r="S37" s="90">
        <f>IFERROR('Model výchozí (MV)'!R37*'Provoz výchozí'!T$10/'Provoz výchozí'!AT$10,0)+IFERROR('Model výchozí (MV)'!S37*'Provoz výchozí'!U$10/'Provoz výchozí'!AU$10,0)</f>
        <v>0</v>
      </c>
      <c r="T37" s="90">
        <f>IFERROR('Model výchozí (MV)'!S37*'Provoz výchozí'!N$10/'Provoz výchozí'!AU$10,0)</f>
        <v>0</v>
      </c>
      <c r="U37" s="92">
        <f t="shared" si="44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">
        <v>45</v>
      </c>
      <c r="C38" s="52"/>
      <c r="D38" s="18"/>
      <c r="E38" s="90">
        <f>IFERROR('Model výchozí (MV)'!E38*'Provoz výchozí'!C$10/'Provoz výchozí'!AG$10,0)</f>
        <v>0</v>
      </c>
      <c r="F38" s="90">
        <f>IFERROR('Model výchozí (MV)'!E38*'Provoz výchozí'!D$10/'Provoz výchozí'!AG$10,0)+IFERROR('Model výchozí (MV)'!F38*'Provoz výchozí'!E$10/'Provoz výchozí'!AH$10,0)</f>
        <v>0</v>
      </c>
      <c r="G38" s="90">
        <f>IFERROR('Model výchozí (MV)'!F38*'Provoz výchozí'!F$10/'Provoz výchozí'!AH$10,0)+IFERROR('Model výchozí (MV)'!G38*'Provoz výchozí'!G$10/'Provoz výchozí'!AI$10,0)</f>
        <v>0</v>
      </c>
      <c r="H38" s="90">
        <f>IFERROR('Model výchozí (MV)'!G38*'Provoz výchozí'!H$10/'Provoz výchozí'!AI$10,0)+IFERROR('Model výchozí (MV)'!H38*'Provoz výchozí'!I$10/'Provoz výchozí'!AJ$10,0)</f>
        <v>0</v>
      </c>
      <c r="I38" s="90">
        <f>IFERROR('Model výchozí (MV)'!H38*'Provoz výchozí'!J$10/'Provoz výchozí'!AJ$10,0)+IFERROR('Model výchozí (MV)'!I38*'Provoz výchozí'!K$10/'Provoz výchozí'!AK$10,0)</f>
        <v>0</v>
      </c>
      <c r="J38" s="90">
        <f>IFERROR('Model výchozí (MV)'!I38*'Provoz výchozí'!K$10/'Provoz výchozí'!AK$10,0)+IFERROR('Model výchozí (MV)'!J38*'Provoz výchozí'!L$10/'Provoz výchozí'!AL$10,0)</f>
        <v>0</v>
      </c>
      <c r="K38" s="90">
        <f>IFERROR('Model výchozí (MV)'!J38*'Provoz výchozí'!L$10/'Provoz výchozí'!AL$10,0)+IFERROR('Model výchozí (MV)'!K38*'Provoz výchozí'!M$10/'Provoz výchozí'!AM$10,0)</f>
        <v>0</v>
      </c>
      <c r="L38" s="90">
        <f>IFERROR('Model výchozí (MV)'!K38*'Provoz výchozí'!M$10/'Provoz výchozí'!AM$10,0)+IFERROR('Model výchozí (MV)'!L38*'Provoz výchozí'!N$10/'Provoz výchozí'!AN$10,0)</f>
        <v>0</v>
      </c>
      <c r="M38" s="90">
        <f>IFERROR('Model výchozí (MV)'!L38*'Provoz výchozí'!N$10/'Provoz výchozí'!AN$10,0)+IFERROR('Model výchozí (MV)'!M38*'Provoz výchozí'!O$10/'Provoz výchozí'!AO$10,0)</f>
        <v>0</v>
      </c>
      <c r="N38" s="90">
        <f>IFERROR('Model výchozí (MV)'!M38*'Provoz výchozí'!O$10/'Provoz výchozí'!AO$10,0)+IFERROR('Model výchozí (MV)'!N38*'Provoz výchozí'!P$10/'Provoz výchozí'!AP$10,0)</f>
        <v>0</v>
      </c>
      <c r="O38" s="90">
        <f>IFERROR('Model výchozí (MV)'!N38*'Provoz výchozí'!P$10/'Provoz výchozí'!AP$10,0)+IFERROR('Model výchozí (MV)'!O38*'Provoz výchozí'!Q$10/'Provoz výchozí'!AQ$10,0)</f>
        <v>0</v>
      </c>
      <c r="P38" s="90">
        <f>IFERROR('Model výchozí (MV)'!O38*'Provoz výchozí'!Q$10/'Provoz výchozí'!AQ$10,0)+IFERROR('Model výchozí (MV)'!P38*'Provoz výchozí'!R$10/'Provoz výchozí'!AR$10,0)</f>
        <v>0</v>
      </c>
      <c r="Q38" s="90">
        <f>IFERROR('Model výchozí (MV)'!P38*'Provoz výchozí'!R$10/'Provoz výchozí'!AR$10,0)+IFERROR('Model výchozí (MV)'!Q38*'Provoz výchozí'!S$10/'Provoz výchozí'!AS$10,0)</f>
        <v>0</v>
      </c>
      <c r="R38" s="90">
        <f>IFERROR('Model výchozí (MV)'!Q38*'Provoz výchozí'!S$10/'Provoz výchozí'!AS$10,0)+IFERROR('Model výchozí (MV)'!R38*'Provoz výchozí'!T$10/'Provoz výchozí'!AT$10,0)</f>
        <v>0</v>
      </c>
      <c r="S38" s="90">
        <f>IFERROR('Model výchozí (MV)'!R38*'Provoz výchozí'!T$10/'Provoz výchozí'!AT$10,0)+IFERROR('Model výchozí (MV)'!S38*'Provoz výchozí'!U$10/'Provoz výchozí'!AU$10,0)</f>
        <v>0</v>
      </c>
      <c r="T38" s="90">
        <f>IFERROR('Model výchozí (MV)'!S38*'Provoz výchozí'!N$10/'Provoz výchozí'!AU$10,0)</f>
        <v>0</v>
      </c>
      <c r="U38" s="92">
        <f t="shared" si="44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">
        <v>46</v>
      </c>
      <c r="C39" s="52"/>
      <c r="D39" s="18"/>
      <c r="E39" s="90">
        <f>IFERROR('Model výchozí (MV)'!E39*'Provoz výchozí'!C$10/'Provoz výchozí'!AG$10,0)</f>
        <v>0</v>
      </c>
      <c r="F39" s="90">
        <f>IFERROR('Model výchozí (MV)'!E39*'Provoz výchozí'!D$10/'Provoz výchozí'!AG$10,0)+IFERROR('Model výchozí (MV)'!F39*'Provoz výchozí'!E$10/'Provoz výchozí'!AH$10,0)</f>
        <v>0</v>
      </c>
      <c r="G39" s="90">
        <f>IFERROR('Model výchozí (MV)'!F39*'Provoz výchozí'!F$10/'Provoz výchozí'!AH$10,0)+IFERROR('Model výchozí (MV)'!G39*'Provoz výchozí'!G$10/'Provoz výchozí'!AI$10,0)</f>
        <v>0</v>
      </c>
      <c r="H39" s="90">
        <f>IFERROR('Model výchozí (MV)'!G39*'Provoz výchozí'!H$10/'Provoz výchozí'!AI$10,0)+IFERROR('Model výchozí (MV)'!H39*'Provoz výchozí'!I$10/'Provoz výchozí'!AJ$10,0)</f>
        <v>0</v>
      </c>
      <c r="I39" s="90">
        <f>IFERROR('Model výchozí (MV)'!H39*'Provoz výchozí'!J$10/'Provoz výchozí'!AJ$10,0)+IFERROR('Model výchozí (MV)'!I39*'Provoz výchozí'!K$10/'Provoz výchozí'!AK$10,0)</f>
        <v>0</v>
      </c>
      <c r="J39" s="90">
        <f>IFERROR('Model výchozí (MV)'!I39*'Provoz výchozí'!K$10/'Provoz výchozí'!AK$10,0)+IFERROR('Model výchozí (MV)'!J39*'Provoz výchozí'!L$10/'Provoz výchozí'!AL$10,0)</f>
        <v>0</v>
      </c>
      <c r="K39" s="90">
        <f>IFERROR('Model výchozí (MV)'!J39*'Provoz výchozí'!L$10/'Provoz výchozí'!AL$10,0)+IFERROR('Model výchozí (MV)'!K39*'Provoz výchozí'!M$10/'Provoz výchozí'!AM$10,0)</f>
        <v>0</v>
      </c>
      <c r="L39" s="90">
        <f>IFERROR('Model výchozí (MV)'!K39*'Provoz výchozí'!M$10/'Provoz výchozí'!AM$10,0)+IFERROR('Model výchozí (MV)'!L39*'Provoz výchozí'!N$10/'Provoz výchozí'!AN$10,0)</f>
        <v>0</v>
      </c>
      <c r="M39" s="90">
        <f>IFERROR('Model výchozí (MV)'!L39*'Provoz výchozí'!N$10/'Provoz výchozí'!AN$10,0)+IFERROR('Model výchozí (MV)'!M39*'Provoz výchozí'!O$10/'Provoz výchozí'!AO$10,0)</f>
        <v>0</v>
      </c>
      <c r="N39" s="90">
        <f>IFERROR('Model výchozí (MV)'!M39*'Provoz výchozí'!O$10/'Provoz výchozí'!AO$10,0)+IFERROR('Model výchozí (MV)'!N39*'Provoz výchozí'!P$10/'Provoz výchozí'!AP$10,0)</f>
        <v>0</v>
      </c>
      <c r="O39" s="90">
        <f>IFERROR('Model výchozí (MV)'!N39*'Provoz výchozí'!P$10/'Provoz výchozí'!AP$10,0)+IFERROR('Model výchozí (MV)'!O39*'Provoz výchozí'!Q$10/'Provoz výchozí'!AQ$10,0)</f>
        <v>0</v>
      </c>
      <c r="P39" s="90">
        <f>IFERROR('Model výchozí (MV)'!O39*'Provoz výchozí'!Q$10/'Provoz výchozí'!AQ$10,0)+IFERROR('Model výchozí (MV)'!P39*'Provoz výchozí'!R$10/'Provoz výchozí'!AR$10,0)</f>
        <v>0</v>
      </c>
      <c r="Q39" s="90">
        <f>IFERROR('Model výchozí (MV)'!P39*'Provoz výchozí'!R$10/'Provoz výchozí'!AR$10,0)+IFERROR('Model výchozí (MV)'!Q39*'Provoz výchozí'!S$10/'Provoz výchozí'!AS$10,0)</f>
        <v>0</v>
      </c>
      <c r="R39" s="90">
        <f>IFERROR('Model výchozí (MV)'!Q39*'Provoz výchozí'!S$10/'Provoz výchozí'!AS$10,0)+IFERROR('Model výchozí (MV)'!R39*'Provoz výchozí'!T$10/'Provoz výchozí'!AT$10,0)</f>
        <v>0</v>
      </c>
      <c r="S39" s="90">
        <f>IFERROR('Model výchozí (MV)'!R39*'Provoz výchozí'!T$10/'Provoz výchozí'!AT$10,0)+IFERROR('Model výchozí (MV)'!S39*'Provoz výchozí'!U$10/'Provoz výchozí'!AU$10,0)</f>
        <v>0</v>
      </c>
      <c r="T39" s="90">
        <f>IFERROR('Model výchozí (MV)'!S39*'Provoz výchozí'!N$10/'Provoz výchozí'!AU$10,0)</f>
        <v>0</v>
      </c>
      <c r="U39" s="92">
        <f t="shared" si="44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">
        <v>47</v>
      </c>
      <c r="C40" s="52"/>
      <c r="D40" s="18"/>
      <c r="E40" s="90">
        <f>IFERROR('Model výchozí (MV)'!E40*'Provoz výchozí'!C$10/'Provoz výchozí'!AG$10,0)</f>
        <v>0</v>
      </c>
      <c r="F40" s="90">
        <f>IFERROR('Model výchozí (MV)'!E40*'Provoz výchozí'!D$10/'Provoz výchozí'!AG$10,0)+IFERROR('Model výchozí (MV)'!F40*'Provoz výchozí'!E$10/'Provoz výchozí'!AH$10,0)</f>
        <v>0</v>
      </c>
      <c r="G40" s="90">
        <f>IFERROR('Model výchozí (MV)'!F40*'Provoz výchozí'!F$10/'Provoz výchozí'!AH$10,0)+IFERROR('Model výchozí (MV)'!G40*'Provoz výchozí'!G$10/'Provoz výchozí'!AI$10,0)</f>
        <v>0</v>
      </c>
      <c r="H40" s="90">
        <f>IFERROR('Model výchozí (MV)'!G40*'Provoz výchozí'!H$10/'Provoz výchozí'!AI$10,0)+IFERROR('Model výchozí (MV)'!H40*'Provoz výchozí'!I$10/'Provoz výchozí'!AJ$10,0)</f>
        <v>0</v>
      </c>
      <c r="I40" s="90">
        <f>IFERROR('Model výchozí (MV)'!H40*'Provoz výchozí'!J$10/'Provoz výchozí'!AJ$10,0)+IFERROR('Model výchozí (MV)'!I40*'Provoz výchozí'!K$10/'Provoz výchozí'!AK$10,0)</f>
        <v>0</v>
      </c>
      <c r="J40" s="90">
        <f>IFERROR('Model výchozí (MV)'!I40*'Provoz výchozí'!K$10/'Provoz výchozí'!AK$10,0)+IFERROR('Model výchozí (MV)'!J40*'Provoz výchozí'!L$10/'Provoz výchozí'!AL$10,0)</f>
        <v>0</v>
      </c>
      <c r="K40" s="90">
        <f>IFERROR('Model výchozí (MV)'!J40*'Provoz výchozí'!L$10/'Provoz výchozí'!AL$10,0)+IFERROR('Model výchozí (MV)'!K40*'Provoz výchozí'!M$10/'Provoz výchozí'!AM$10,0)</f>
        <v>0</v>
      </c>
      <c r="L40" s="90">
        <f>IFERROR('Model výchozí (MV)'!K40*'Provoz výchozí'!M$10/'Provoz výchozí'!AM$10,0)+IFERROR('Model výchozí (MV)'!L40*'Provoz výchozí'!N$10/'Provoz výchozí'!AN$10,0)</f>
        <v>0</v>
      </c>
      <c r="M40" s="90">
        <f>IFERROR('Model výchozí (MV)'!L40*'Provoz výchozí'!N$10/'Provoz výchozí'!AN$10,0)+IFERROR('Model výchozí (MV)'!M40*'Provoz výchozí'!O$10/'Provoz výchozí'!AO$10,0)</f>
        <v>0</v>
      </c>
      <c r="N40" s="90">
        <f>IFERROR('Model výchozí (MV)'!M40*'Provoz výchozí'!O$10/'Provoz výchozí'!AO$10,0)+IFERROR('Model výchozí (MV)'!N40*'Provoz výchozí'!P$10/'Provoz výchozí'!AP$10,0)</f>
        <v>0</v>
      </c>
      <c r="O40" s="90">
        <f>IFERROR('Model výchozí (MV)'!N40*'Provoz výchozí'!P$10/'Provoz výchozí'!AP$10,0)+IFERROR('Model výchozí (MV)'!O40*'Provoz výchozí'!Q$10/'Provoz výchozí'!AQ$10,0)</f>
        <v>0</v>
      </c>
      <c r="P40" s="90">
        <f>IFERROR('Model výchozí (MV)'!O40*'Provoz výchozí'!Q$10/'Provoz výchozí'!AQ$10,0)+IFERROR('Model výchozí (MV)'!P40*'Provoz výchozí'!R$10/'Provoz výchozí'!AR$10,0)</f>
        <v>0</v>
      </c>
      <c r="Q40" s="90">
        <f>IFERROR('Model výchozí (MV)'!P40*'Provoz výchozí'!R$10/'Provoz výchozí'!AR$10,0)+IFERROR('Model výchozí (MV)'!Q40*'Provoz výchozí'!S$10/'Provoz výchozí'!AS$10,0)</f>
        <v>0</v>
      </c>
      <c r="R40" s="90">
        <f>IFERROR('Model výchozí (MV)'!Q40*'Provoz výchozí'!S$10/'Provoz výchozí'!AS$10,0)+IFERROR('Model výchozí (MV)'!R40*'Provoz výchozí'!T$10/'Provoz výchozí'!AT$10,0)</f>
        <v>0</v>
      </c>
      <c r="S40" s="90">
        <f>IFERROR('Model výchozí (MV)'!R40*'Provoz výchozí'!T$10/'Provoz výchozí'!AT$10,0)+IFERROR('Model výchozí (MV)'!S40*'Provoz výchozí'!U$10/'Provoz výchozí'!AU$10,0)</f>
        <v>0</v>
      </c>
      <c r="T40" s="90">
        <f>IFERROR('Model výchozí (MV)'!S40*'Provoz výchozí'!N$10/'Provoz výchozí'!AU$10,0)</f>
        <v>0</v>
      </c>
      <c r="U40" s="92">
        <f t="shared" si="44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">
        <v>48</v>
      </c>
      <c r="C41" s="52">
        <v>5.0999999999999996</v>
      </c>
      <c r="D41" s="19" t="s">
        <v>378</v>
      </c>
      <c r="E41" s="90">
        <f>IFERROR('Model výchozí (MV)'!E41*'Provoz výchozí'!C$10/'Provoz výchozí'!AG$10,0)</f>
        <v>0</v>
      </c>
      <c r="F41" s="90">
        <f>IFERROR('Model výchozí (MV)'!E41*'Provoz výchozí'!D$10/'Provoz výchozí'!AG$10,0)+IFERROR('Model výchozí (MV)'!F41*'Provoz výchozí'!E$10/'Provoz výchozí'!AH$10,0)</f>
        <v>0</v>
      </c>
      <c r="G41" s="90">
        <f>IFERROR('Model výchozí (MV)'!F41*'Provoz výchozí'!F$10/'Provoz výchozí'!AH$10,0)+IFERROR('Model výchozí (MV)'!G41*'Provoz výchozí'!G$10/'Provoz výchozí'!AI$10,0)</f>
        <v>0</v>
      </c>
      <c r="H41" s="90">
        <f>IFERROR('Model výchozí (MV)'!G41*'Provoz výchozí'!H$10/'Provoz výchozí'!AI$10,0)+IFERROR('Model výchozí (MV)'!H41*'Provoz výchozí'!I$10/'Provoz výchozí'!AJ$10,0)</f>
        <v>0</v>
      </c>
      <c r="I41" s="90">
        <f>IFERROR('Model výchozí (MV)'!H41*'Provoz výchozí'!J$10/'Provoz výchozí'!AJ$10,0)+IFERROR('Model výchozí (MV)'!I41*'Provoz výchozí'!K$10/'Provoz výchozí'!AK$10,0)</f>
        <v>0</v>
      </c>
      <c r="J41" s="90">
        <f>IFERROR('Model výchozí (MV)'!I41*'Provoz výchozí'!K$10/'Provoz výchozí'!AK$10,0)+IFERROR('Model výchozí (MV)'!J41*'Provoz výchozí'!L$10/'Provoz výchozí'!AL$10,0)</f>
        <v>0</v>
      </c>
      <c r="K41" s="90">
        <f>IFERROR('Model výchozí (MV)'!J41*'Provoz výchozí'!L$10/'Provoz výchozí'!AL$10,0)+IFERROR('Model výchozí (MV)'!K41*'Provoz výchozí'!M$10/'Provoz výchozí'!AM$10,0)</f>
        <v>0</v>
      </c>
      <c r="L41" s="90">
        <f>IFERROR('Model výchozí (MV)'!K41*'Provoz výchozí'!M$10/'Provoz výchozí'!AM$10,0)+IFERROR('Model výchozí (MV)'!L41*'Provoz výchozí'!N$10/'Provoz výchozí'!AN$10,0)</f>
        <v>0</v>
      </c>
      <c r="M41" s="90">
        <f>IFERROR('Model výchozí (MV)'!L41*'Provoz výchozí'!N$10/'Provoz výchozí'!AN$10,0)+IFERROR('Model výchozí (MV)'!M41*'Provoz výchozí'!O$10/'Provoz výchozí'!AO$10,0)</f>
        <v>0</v>
      </c>
      <c r="N41" s="90">
        <f>IFERROR('Model výchozí (MV)'!M41*'Provoz výchozí'!O$10/'Provoz výchozí'!AO$10,0)+IFERROR('Model výchozí (MV)'!N41*'Provoz výchozí'!P$10/'Provoz výchozí'!AP$10,0)</f>
        <v>0</v>
      </c>
      <c r="O41" s="90">
        <f>IFERROR('Model výchozí (MV)'!N41*'Provoz výchozí'!P$10/'Provoz výchozí'!AP$10,0)+IFERROR('Model výchozí (MV)'!O41*'Provoz výchozí'!Q$10/'Provoz výchozí'!AQ$10,0)</f>
        <v>0</v>
      </c>
      <c r="P41" s="90">
        <f>IFERROR('Model výchozí (MV)'!O41*'Provoz výchozí'!Q$10/'Provoz výchozí'!AQ$10,0)+IFERROR('Model výchozí (MV)'!P41*'Provoz výchozí'!R$10/'Provoz výchozí'!AR$10,0)</f>
        <v>0</v>
      </c>
      <c r="Q41" s="90">
        <f>IFERROR('Model výchozí (MV)'!P41*'Provoz výchozí'!R$10/'Provoz výchozí'!AR$10,0)+IFERROR('Model výchozí (MV)'!Q41*'Provoz výchozí'!S$10/'Provoz výchozí'!AS$10,0)</f>
        <v>0</v>
      </c>
      <c r="R41" s="90">
        <f>IFERROR('Model výchozí (MV)'!Q41*'Provoz výchozí'!S$10/'Provoz výchozí'!AS$10,0)+IFERROR('Model výchozí (MV)'!R41*'Provoz výchozí'!T$10/'Provoz výchozí'!AT$10,0)</f>
        <v>0</v>
      </c>
      <c r="S41" s="90">
        <f>IFERROR('Model výchozí (MV)'!R41*'Provoz výchozí'!T$10/'Provoz výchozí'!AT$10,0)+IFERROR('Model výchozí (MV)'!S41*'Provoz výchozí'!U$10/'Provoz výchozí'!AU$10,0)</f>
        <v>0</v>
      </c>
      <c r="T41" s="90">
        <f>IFERROR('Model výchozí (MV)'!S41*'Provoz výchozí'!N$10/'Provoz výchozí'!AU$10,0)</f>
        <v>0</v>
      </c>
      <c r="U41" s="92">
        <f t="shared" si="44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A42" s="5"/>
      <c r="B42" s="6"/>
      <c r="C42" s="52" t="s">
        <v>324</v>
      </c>
      <c r="D42" s="19" t="s">
        <v>49</v>
      </c>
      <c r="E42" s="90">
        <f>IFERROR('Model výchozí (MV)'!E42*'Provoz výchozí'!C$10/'Provoz výchozí'!AG$10,0)</f>
        <v>0</v>
      </c>
      <c r="F42" s="90">
        <f>IFERROR('Model výchozí (MV)'!E42*'Provoz výchozí'!D$10/'Provoz výchozí'!AG$10,0)+IFERROR('Model výchozí (MV)'!F42*'Provoz výchozí'!E$10/'Provoz výchozí'!AH$10,0)</f>
        <v>0</v>
      </c>
      <c r="G42" s="90">
        <f>IFERROR('Model výchozí (MV)'!F42*'Provoz výchozí'!F$10/'Provoz výchozí'!AH$10,0)+IFERROR('Model výchozí (MV)'!G42*'Provoz výchozí'!G$10/'Provoz výchozí'!AI$10,0)</f>
        <v>0</v>
      </c>
      <c r="H42" s="90">
        <f>IFERROR('Model výchozí (MV)'!G42*'Provoz výchozí'!H$10/'Provoz výchozí'!AI$10,0)+IFERROR('Model výchozí (MV)'!H42*'Provoz výchozí'!I$10/'Provoz výchozí'!AJ$10,0)</f>
        <v>0</v>
      </c>
      <c r="I42" s="90">
        <f>IFERROR('Model výchozí (MV)'!H42*'Provoz výchozí'!J$10/'Provoz výchozí'!AJ$10,0)+IFERROR('Model výchozí (MV)'!I42*'Provoz výchozí'!K$10/'Provoz výchozí'!AK$10,0)</f>
        <v>0</v>
      </c>
      <c r="J42" s="90">
        <f>IFERROR('Model výchozí (MV)'!I42*'Provoz výchozí'!K$10/'Provoz výchozí'!AK$10,0)+IFERROR('Model výchozí (MV)'!J42*'Provoz výchozí'!L$10/'Provoz výchozí'!AL$10,0)</f>
        <v>0</v>
      </c>
      <c r="K42" s="90">
        <f>IFERROR('Model výchozí (MV)'!J42*'Provoz výchozí'!L$10/'Provoz výchozí'!AL$10,0)+IFERROR('Model výchozí (MV)'!K42*'Provoz výchozí'!M$10/'Provoz výchozí'!AM$10,0)</f>
        <v>0</v>
      </c>
      <c r="L42" s="90">
        <f>IFERROR('Model výchozí (MV)'!K42*'Provoz výchozí'!M$10/'Provoz výchozí'!AM$10,0)+IFERROR('Model výchozí (MV)'!L42*'Provoz výchozí'!N$10/'Provoz výchozí'!AN$10,0)</f>
        <v>0</v>
      </c>
      <c r="M42" s="90">
        <f>IFERROR('Model výchozí (MV)'!L42*'Provoz výchozí'!N$10/'Provoz výchozí'!AN$10,0)+IFERROR('Model výchozí (MV)'!M42*'Provoz výchozí'!O$10/'Provoz výchozí'!AO$10,0)</f>
        <v>0</v>
      </c>
      <c r="N42" s="90">
        <f>IFERROR('Model výchozí (MV)'!M42*'Provoz výchozí'!O$10/'Provoz výchozí'!AO$10,0)+IFERROR('Model výchozí (MV)'!N42*'Provoz výchozí'!P$10/'Provoz výchozí'!AP$10,0)</f>
        <v>0</v>
      </c>
      <c r="O42" s="90">
        <f>IFERROR('Model výchozí (MV)'!N42*'Provoz výchozí'!P$10/'Provoz výchozí'!AP$10,0)+IFERROR('Model výchozí (MV)'!O42*'Provoz výchozí'!Q$10/'Provoz výchozí'!AQ$10,0)</f>
        <v>0</v>
      </c>
      <c r="P42" s="90">
        <f>IFERROR('Model výchozí (MV)'!O42*'Provoz výchozí'!Q$10/'Provoz výchozí'!AQ$10,0)+IFERROR('Model výchozí (MV)'!P42*'Provoz výchozí'!R$10/'Provoz výchozí'!AR$10,0)</f>
        <v>0</v>
      </c>
      <c r="Q42" s="90">
        <f>IFERROR('Model výchozí (MV)'!P42*'Provoz výchozí'!R$10/'Provoz výchozí'!AR$10,0)+IFERROR('Model výchozí (MV)'!Q42*'Provoz výchozí'!S$10/'Provoz výchozí'!AS$10,0)</f>
        <v>0</v>
      </c>
      <c r="R42" s="90">
        <f>IFERROR('Model výchozí (MV)'!Q42*'Provoz výchozí'!S$10/'Provoz výchozí'!AS$10,0)+IFERROR('Model výchozí (MV)'!R42*'Provoz výchozí'!T$10/'Provoz výchozí'!AT$10,0)</f>
        <v>0</v>
      </c>
      <c r="S42" s="90">
        <f>IFERROR('Model výchozí (MV)'!R42*'Provoz výchozí'!T$10/'Provoz výchozí'!AT$10,0)+IFERROR('Model výchozí (MV)'!S42*'Provoz výchozí'!U$10/'Provoz výchozí'!AU$10,0)</f>
        <v>0</v>
      </c>
      <c r="T42" s="90">
        <f>IFERROR('Model výchozí (MV)'!S42*'Provoz výchozí'!N$10/'Provoz výchozí'!AU$10,0)</f>
        <v>0</v>
      </c>
      <c r="U42" s="92">
        <f t="shared" si="44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">
        <v>50</v>
      </c>
      <c r="C43" s="52"/>
      <c r="D43" s="18"/>
      <c r="E43" s="90">
        <f>IFERROR('Model výchozí (MV)'!E43*'Provoz výchozí'!C$10/'Provoz výchozí'!AG$10,0)</f>
        <v>0</v>
      </c>
      <c r="F43" s="90">
        <f>IFERROR('Model výchozí (MV)'!E43*'Provoz výchozí'!D$10/'Provoz výchozí'!AG$10,0)+IFERROR('Model výchozí (MV)'!F43*'Provoz výchozí'!E$10/'Provoz výchozí'!AH$10,0)</f>
        <v>0</v>
      </c>
      <c r="G43" s="90">
        <f>IFERROR('Model výchozí (MV)'!F43*'Provoz výchozí'!F$10/'Provoz výchozí'!AH$10,0)+IFERROR('Model výchozí (MV)'!G43*'Provoz výchozí'!G$10/'Provoz výchozí'!AI$10,0)</f>
        <v>0</v>
      </c>
      <c r="H43" s="90">
        <f>IFERROR('Model výchozí (MV)'!G43*'Provoz výchozí'!H$10/'Provoz výchozí'!AI$10,0)+IFERROR('Model výchozí (MV)'!H43*'Provoz výchozí'!I$10/'Provoz výchozí'!AJ$10,0)</f>
        <v>0</v>
      </c>
      <c r="I43" s="90">
        <f>IFERROR('Model výchozí (MV)'!H43*'Provoz výchozí'!J$10/'Provoz výchozí'!AJ$10,0)+IFERROR('Model výchozí (MV)'!I43*'Provoz výchozí'!K$10/'Provoz výchozí'!AK$10,0)</f>
        <v>0</v>
      </c>
      <c r="J43" s="90">
        <f>IFERROR('Model výchozí (MV)'!I43*'Provoz výchozí'!K$10/'Provoz výchozí'!AK$10,0)+IFERROR('Model výchozí (MV)'!J43*'Provoz výchozí'!L$10/'Provoz výchozí'!AL$10,0)</f>
        <v>0</v>
      </c>
      <c r="K43" s="90">
        <f>IFERROR('Model výchozí (MV)'!J43*'Provoz výchozí'!L$10/'Provoz výchozí'!AL$10,0)+IFERROR('Model výchozí (MV)'!K43*'Provoz výchozí'!M$10/'Provoz výchozí'!AM$10,0)</f>
        <v>0</v>
      </c>
      <c r="L43" s="90">
        <f>IFERROR('Model výchozí (MV)'!K43*'Provoz výchozí'!M$10/'Provoz výchozí'!AM$10,0)+IFERROR('Model výchozí (MV)'!L43*'Provoz výchozí'!N$10/'Provoz výchozí'!AN$10,0)</f>
        <v>0</v>
      </c>
      <c r="M43" s="90">
        <f>IFERROR('Model výchozí (MV)'!L43*'Provoz výchozí'!N$10/'Provoz výchozí'!AN$10,0)+IFERROR('Model výchozí (MV)'!M43*'Provoz výchozí'!O$10/'Provoz výchozí'!AO$10,0)</f>
        <v>0</v>
      </c>
      <c r="N43" s="90">
        <f>IFERROR('Model výchozí (MV)'!M43*'Provoz výchozí'!O$10/'Provoz výchozí'!AO$10,0)+IFERROR('Model výchozí (MV)'!N43*'Provoz výchozí'!P$10/'Provoz výchozí'!AP$10,0)</f>
        <v>0</v>
      </c>
      <c r="O43" s="90">
        <f>IFERROR('Model výchozí (MV)'!N43*'Provoz výchozí'!P$10/'Provoz výchozí'!AP$10,0)+IFERROR('Model výchozí (MV)'!O43*'Provoz výchozí'!Q$10/'Provoz výchozí'!AQ$10,0)</f>
        <v>0</v>
      </c>
      <c r="P43" s="90">
        <f>IFERROR('Model výchozí (MV)'!O43*'Provoz výchozí'!Q$10/'Provoz výchozí'!AQ$10,0)+IFERROR('Model výchozí (MV)'!P43*'Provoz výchozí'!R$10/'Provoz výchozí'!AR$10,0)</f>
        <v>0</v>
      </c>
      <c r="Q43" s="90">
        <f>IFERROR('Model výchozí (MV)'!P43*'Provoz výchozí'!R$10/'Provoz výchozí'!AR$10,0)+IFERROR('Model výchozí (MV)'!Q43*'Provoz výchozí'!S$10/'Provoz výchozí'!AS$10,0)</f>
        <v>0</v>
      </c>
      <c r="R43" s="90">
        <f>IFERROR('Model výchozí (MV)'!Q43*'Provoz výchozí'!S$10/'Provoz výchozí'!AS$10,0)+IFERROR('Model výchozí (MV)'!R43*'Provoz výchozí'!T$10/'Provoz výchozí'!AT$10,0)</f>
        <v>0</v>
      </c>
      <c r="S43" s="90">
        <f>IFERROR('Model výchozí (MV)'!R43*'Provoz výchozí'!T$10/'Provoz výchozí'!AT$10,0)+IFERROR('Model výchozí (MV)'!S43*'Provoz výchozí'!U$10/'Provoz výchozí'!AU$10,0)</f>
        <v>0</v>
      </c>
      <c r="T43" s="90">
        <f>IFERROR('Model výchozí (MV)'!S43*'Provoz výchozí'!N$10/'Provoz výchozí'!AU$10,0)</f>
        <v>0</v>
      </c>
      <c r="U43" s="92">
        <f t="shared" si="44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">
        <v>51</v>
      </c>
      <c r="C44" s="52">
        <v>7.1</v>
      </c>
      <c r="D44" s="18" t="s">
        <v>52</v>
      </c>
      <c r="E44" s="90">
        <f>IFERROR('Model výchozí (MV)'!E44*'Provoz výchozí'!C$10/'Provoz výchozí'!AG$10,0)</f>
        <v>0</v>
      </c>
      <c r="F44" s="90">
        <f>IFERROR('Model výchozí (MV)'!E44*'Provoz výchozí'!D$10/'Provoz výchozí'!AG$10,0)+IFERROR('Model výchozí (MV)'!F44*'Provoz výchozí'!E$10/'Provoz výchozí'!AH$10,0)</f>
        <v>0</v>
      </c>
      <c r="G44" s="90">
        <f>IFERROR('Model výchozí (MV)'!F44*'Provoz výchozí'!F$10/'Provoz výchozí'!AH$10,0)+IFERROR('Model výchozí (MV)'!G44*'Provoz výchozí'!G$10/'Provoz výchozí'!AI$10,0)</f>
        <v>0</v>
      </c>
      <c r="H44" s="90">
        <f>IFERROR('Model výchozí (MV)'!G44*'Provoz výchozí'!H$10/'Provoz výchozí'!AI$10,0)+IFERROR('Model výchozí (MV)'!H44*'Provoz výchozí'!I$10/'Provoz výchozí'!AJ$10,0)</f>
        <v>0</v>
      </c>
      <c r="I44" s="90">
        <f>IFERROR('Model výchozí (MV)'!H44*'Provoz výchozí'!J$10/'Provoz výchozí'!AJ$10,0)+IFERROR('Model výchozí (MV)'!I44*'Provoz výchozí'!K$10/'Provoz výchozí'!AK$10,0)</f>
        <v>0</v>
      </c>
      <c r="J44" s="90">
        <f>IFERROR('Model výchozí (MV)'!I44*'Provoz výchozí'!K$10/'Provoz výchozí'!AK$10,0)+IFERROR('Model výchozí (MV)'!J44*'Provoz výchozí'!L$10/'Provoz výchozí'!AL$10,0)</f>
        <v>0</v>
      </c>
      <c r="K44" s="90">
        <f>IFERROR('Model výchozí (MV)'!J44*'Provoz výchozí'!L$10/'Provoz výchozí'!AL$10,0)+IFERROR('Model výchozí (MV)'!K44*'Provoz výchozí'!M$10/'Provoz výchozí'!AM$10,0)</f>
        <v>0</v>
      </c>
      <c r="L44" s="90">
        <f>IFERROR('Model výchozí (MV)'!K44*'Provoz výchozí'!M$10/'Provoz výchozí'!AM$10,0)+IFERROR('Model výchozí (MV)'!L44*'Provoz výchozí'!N$10/'Provoz výchozí'!AN$10,0)</f>
        <v>0</v>
      </c>
      <c r="M44" s="90">
        <f>IFERROR('Model výchozí (MV)'!L44*'Provoz výchozí'!N$10/'Provoz výchozí'!AN$10,0)+IFERROR('Model výchozí (MV)'!M44*'Provoz výchozí'!O$10/'Provoz výchozí'!AO$10,0)</f>
        <v>0</v>
      </c>
      <c r="N44" s="90">
        <f>IFERROR('Model výchozí (MV)'!M44*'Provoz výchozí'!O$10/'Provoz výchozí'!AO$10,0)+IFERROR('Model výchozí (MV)'!N44*'Provoz výchozí'!P$10/'Provoz výchozí'!AP$10,0)</f>
        <v>0</v>
      </c>
      <c r="O44" s="90">
        <f>IFERROR('Model výchozí (MV)'!N44*'Provoz výchozí'!P$10/'Provoz výchozí'!AP$10,0)+IFERROR('Model výchozí (MV)'!O44*'Provoz výchozí'!Q$10/'Provoz výchozí'!AQ$10,0)</f>
        <v>0</v>
      </c>
      <c r="P44" s="90">
        <f>IFERROR('Model výchozí (MV)'!O44*'Provoz výchozí'!Q$10/'Provoz výchozí'!AQ$10,0)+IFERROR('Model výchozí (MV)'!P44*'Provoz výchozí'!R$10/'Provoz výchozí'!AR$10,0)</f>
        <v>0</v>
      </c>
      <c r="Q44" s="90">
        <f>IFERROR('Model výchozí (MV)'!P44*'Provoz výchozí'!R$10/'Provoz výchozí'!AR$10,0)+IFERROR('Model výchozí (MV)'!Q44*'Provoz výchozí'!S$10/'Provoz výchozí'!AS$10,0)</f>
        <v>0</v>
      </c>
      <c r="R44" s="90">
        <f>IFERROR('Model výchozí (MV)'!Q44*'Provoz výchozí'!S$10/'Provoz výchozí'!AS$10,0)+IFERROR('Model výchozí (MV)'!R44*'Provoz výchozí'!T$10/'Provoz výchozí'!AT$10,0)</f>
        <v>0</v>
      </c>
      <c r="S44" s="90">
        <f>IFERROR('Model výchozí (MV)'!R44*'Provoz výchozí'!T$10/'Provoz výchozí'!AT$10,0)+IFERROR('Model výchozí (MV)'!S44*'Provoz výchozí'!U$10/'Provoz výchozí'!AU$10,0)</f>
        <v>0</v>
      </c>
      <c r="T44" s="90">
        <f>IFERROR('Model výchozí (MV)'!S44*'Provoz výchozí'!N$10/'Provoz výchozí'!AU$10,0)</f>
        <v>0</v>
      </c>
      <c r="U44" s="92">
        <f t="shared" si="44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">
        <v>53</v>
      </c>
      <c r="D45" s="18" t="s">
        <v>54</v>
      </c>
      <c r="E45" s="90">
        <f>IFERROR('Model výchozí (MV)'!E45*'Provoz výchozí'!C$10/'Provoz výchozí'!AG$10,0)</f>
        <v>0</v>
      </c>
      <c r="F45" s="90">
        <f>IFERROR('Model výchozí (MV)'!E45*'Provoz výchozí'!D$10/'Provoz výchozí'!AG$10,0)+IFERROR('Model výchozí (MV)'!F45*'Provoz výchozí'!E$10/'Provoz výchozí'!AH$10,0)</f>
        <v>0</v>
      </c>
      <c r="G45" s="90">
        <f>IFERROR('Model výchozí (MV)'!F45*'Provoz výchozí'!F$10/'Provoz výchozí'!AH$10,0)+IFERROR('Model výchozí (MV)'!G45*'Provoz výchozí'!G$10/'Provoz výchozí'!AI$10,0)</f>
        <v>0</v>
      </c>
      <c r="H45" s="90">
        <f>IFERROR('Model výchozí (MV)'!G45*'Provoz výchozí'!H$10/'Provoz výchozí'!AI$10,0)+IFERROR('Model výchozí (MV)'!H45*'Provoz výchozí'!I$10/'Provoz výchozí'!AJ$10,0)</f>
        <v>0</v>
      </c>
      <c r="I45" s="90">
        <f>IFERROR('Model výchozí (MV)'!H45*'Provoz výchozí'!J$10/'Provoz výchozí'!AJ$10,0)+IFERROR('Model výchozí (MV)'!I45*'Provoz výchozí'!K$10/'Provoz výchozí'!AK$10,0)</f>
        <v>0</v>
      </c>
      <c r="J45" s="90">
        <f>IFERROR('Model výchozí (MV)'!I45*'Provoz výchozí'!K$10/'Provoz výchozí'!AK$10,0)+IFERROR('Model výchozí (MV)'!J45*'Provoz výchozí'!L$10/'Provoz výchozí'!AL$10,0)</f>
        <v>0</v>
      </c>
      <c r="K45" s="90">
        <f>IFERROR('Model výchozí (MV)'!J45*'Provoz výchozí'!L$10/'Provoz výchozí'!AL$10,0)+IFERROR('Model výchozí (MV)'!K45*'Provoz výchozí'!M$10/'Provoz výchozí'!AM$10,0)</f>
        <v>0</v>
      </c>
      <c r="L45" s="90">
        <f>IFERROR('Model výchozí (MV)'!K45*'Provoz výchozí'!M$10/'Provoz výchozí'!AM$10,0)+IFERROR('Model výchozí (MV)'!L45*'Provoz výchozí'!N$10/'Provoz výchozí'!AN$10,0)</f>
        <v>0</v>
      </c>
      <c r="M45" s="90">
        <f>IFERROR('Model výchozí (MV)'!L45*'Provoz výchozí'!N$10/'Provoz výchozí'!AN$10,0)+IFERROR('Model výchozí (MV)'!M45*'Provoz výchozí'!O$10/'Provoz výchozí'!AO$10,0)</f>
        <v>0</v>
      </c>
      <c r="N45" s="90">
        <f>IFERROR('Model výchozí (MV)'!M45*'Provoz výchozí'!O$10/'Provoz výchozí'!AO$10,0)+IFERROR('Model výchozí (MV)'!N45*'Provoz výchozí'!P$10/'Provoz výchozí'!AP$10,0)</f>
        <v>0</v>
      </c>
      <c r="O45" s="90">
        <f>IFERROR('Model výchozí (MV)'!N45*'Provoz výchozí'!P$10/'Provoz výchozí'!AP$10,0)+IFERROR('Model výchozí (MV)'!O45*'Provoz výchozí'!Q$10/'Provoz výchozí'!AQ$10,0)</f>
        <v>0</v>
      </c>
      <c r="P45" s="90">
        <f>IFERROR('Model výchozí (MV)'!O45*'Provoz výchozí'!Q$10/'Provoz výchozí'!AQ$10,0)+IFERROR('Model výchozí (MV)'!P45*'Provoz výchozí'!R$10/'Provoz výchozí'!AR$10,0)</f>
        <v>0</v>
      </c>
      <c r="Q45" s="90">
        <f>IFERROR('Model výchozí (MV)'!P45*'Provoz výchozí'!R$10/'Provoz výchozí'!AR$10,0)+IFERROR('Model výchozí (MV)'!Q45*'Provoz výchozí'!S$10/'Provoz výchozí'!AS$10,0)</f>
        <v>0</v>
      </c>
      <c r="R45" s="90">
        <f>IFERROR('Model výchozí (MV)'!Q45*'Provoz výchozí'!S$10/'Provoz výchozí'!AS$10,0)+IFERROR('Model výchozí (MV)'!R45*'Provoz výchozí'!T$10/'Provoz výchozí'!AT$10,0)</f>
        <v>0</v>
      </c>
      <c r="S45" s="90">
        <f>IFERROR('Model výchozí (MV)'!R45*'Provoz výchozí'!T$10/'Provoz výchozí'!AT$10,0)+IFERROR('Model výchozí (MV)'!S45*'Provoz výchozí'!U$10/'Provoz výchozí'!AU$10,0)</f>
        <v>0</v>
      </c>
      <c r="T45" s="90">
        <f>IFERROR('Model výchozí (MV)'!S45*'Provoz výchozí'!N$10/'Provoz výchozí'!AU$10,0)</f>
        <v>0</v>
      </c>
      <c r="U45" s="92">
        <f t="shared" si="44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">
        <v>55</v>
      </c>
      <c r="D46" s="18" t="s">
        <v>56</v>
      </c>
      <c r="E46" s="90">
        <f>IFERROR('Model výchozí (MV)'!E46*'Provoz výchozí'!C$10/'Provoz výchozí'!AG$10,0)</f>
        <v>0</v>
      </c>
      <c r="F46" s="90">
        <f>IFERROR('Model výchozí (MV)'!E46*'Provoz výchozí'!D$10/'Provoz výchozí'!AG$10,0)+IFERROR('Model výchozí (MV)'!F46*'Provoz výchozí'!E$10/'Provoz výchozí'!AH$10,0)</f>
        <v>0</v>
      </c>
      <c r="G46" s="90">
        <f>IFERROR('Model výchozí (MV)'!F46*'Provoz výchozí'!F$10/'Provoz výchozí'!AH$10,0)+IFERROR('Model výchozí (MV)'!G46*'Provoz výchozí'!G$10/'Provoz výchozí'!AI$10,0)</f>
        <v>0</v>
      </c>
      <c r="H46" s="90">
        <f>IFERROR('Model výchozí (MV)'!G46*'Provoz výchozí'!H$10/'Provoz výchozí'!AI$10,0)+IFERROR('Model výchozí (MV)'!H46*'Provoz výchozí'!I$10/'Provoz výchozí'!AJ$10,0)</f>
        <v>0</v>
      </c>
      <c r="I46" s="90">
        <f>IFERROR('Model výchozí (MV)'!H46*'Provoz výchozí'!J$10/'Provoz výchozí'!AJ$10,0)+IFERROR('Model výchozí (MV)'!I46*'Provoz výchozí'!K$10/'Provoz výchozí'!AK$10,0)</f>
        <v>0</v>
      </c>
      <c r="J46" s="90">
        <f>IFERROR('Model výchozí (MV)'!I46*'Provoz výchozí'!K$10/'Provoz výchozí'!AK$10,0)+IFERROR('Model výchozí (MV)'!J46*'Provoz výchozí'!L$10/'Provoz výchozí'!AL$10,0)</f>
        <v>0</v>
      </c>
      <c r="K46" s="90">
        <f>IFERROR('Model výchozí (MV)'!J46*'Provoz výchozí'!L$10/'Provoz výchozí'!AL$10,0)+IFERROR('Model výchozí (MV)'!K46*'Provoz výchozí'!M$10/'Provoz výchozí'!AM$10,0)</f>
        <v>0</v>
      </c>
      <c r="L46" s="90">
        <f>IFERROR('Model výchozí (MV)'!K46*'Provoz výchozí'!M$10/'Provoz výchozí'!AM$10,0)+IFERROR('Model výchozí (MV)'!L46*'Provoz výchozí'!N$10/'Provoz výchozí'!AN$10,0)</f>
        <v>0</v>
      </c>
      <c r="M46" s="90">
        <f>IFERROR('Model výchozí (MV)'!L46*'Provoz výchozí'!N$10/'Provoz výchozí'!AN$10,0)+IFERROR('Model výchozí (MV)'!M46*'Provoz výchozí'!O$10/'Provoz výchozí'!AO$10,0)</f>
        <v>0</v>
      </c>
      <c r="N46" s="90">
        <f>IFERROR('Model výchozí (MV)'!M46*'Provoz výchozí'!O$10/'Provoz výchozí'!AO$10,0)+IFERROR('Model výchozí (MV)'!N46*'Provoz výchozí'!P$10/'Provoz výchozí'!AP$10,0)</f>
        <v>0</v>
      </c>
      <c r="O46" s="90">
        <f>IFERROR('Model výchozí (MV)'!N46*'Provoz výchozí'!P$10/'Provoz výchozí'!AP$10,0)+IFERROR('Model výchozí (MV)'!O46*'Provoz výchozí'!Q$10/'Provoz výchozí'!AQ$10,0)</f>
        <v>0</v>
      </c>
      <c r="P46" s="90">
        <f>IFERROR('Model výchozí (MV)'!O46*'Provoz výchozí'!Q$10/'Provoz výchozí'!AQ$10,0)+IFERROR('Model výchozí (MV)'!P46*'Provoz výchozí'!R$10/'Provoz výchozí'!AR$10,0)</f>
        <v>0</v>
      </c>
      <c r="Q46" s="90">
        <f>IFERROR('Model výchozí (MV)'!P46*'Provoz výchozí'!R$10/'Provoz výchozí'!AR$10,0)+IFERROR('Model výchozí (MV)'!Q46*'Provoz výchozí'!S$10/'Provoz výchozí'!AS$10,0)</f>
        <v>0</v>
      </c>
      <c r="R46" s="90">
        <f>IFERROR('Model výchozí (MV)'!Q46*'Provoz výchozí'!S$10/'Provoz výchozí'!AS$10,0)+IFERROR('Model výchozí (MV)'!R46*'Provoz výchozí'!T$10/'Provoz výchozí'!AT$10,0)</f>
        <v>0</v>
      </c>
      <c r="S46" s="90">
        <f>IFERROR('Model výchozí (MV)'!R46*'Provoz výchozí'!T$10/'Provoz výchozí'!AT$10,0)+IFERROR('Model výchozí (MV)'!S46*'Provoz výchozí'!U$10/'Provoz výchozí'!AU$10,0)</f>
        <v>0</v>
      </c>
      <c r="T46" s="90">
        <f>IFERROR('Model výchozí (MV)'!S46*'Provoz výchozí'!N$10/'Provoz výchozí'!AU$10,0)</f>
        <v>0</v>
      </c>
      <c r="U46" s="92">
        <f t="shared" si="44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">
        <v>57</v>
      </c>
      <c r="D47" s="18" t="s">
        <v>58</v>
      </c>
      <c r="E47" s="90">
        <f>IFERROR('Model výchozí (MV)'!E47*'Provoz výchozí'!C$10/'Provoz výchozí'!AG$10,0)</f>
        <v>0</v>
      </c>
      <c r="F47" s="90">
        <f>IFERROR('Model výchozí (MV)'!E47*'Provoz výchozí'!D$10/'Provoz výchozí'!AG$10,0)+IFERROR('Model výchozí (MV)'!F47*'Provoz výchozí'!E$10/'Provoz výchozí'!AH$10,0)</f>
        <v>0</v>
      </c>
      <c r="G47" s="90">
        <f>IFERROR('Model výchozí (MV)'!F47*'Provoz výchozí'!F$10/'Provoz výchozí'!AH$10,0)+IFERROR('Model výchozí (MV)'!G47*'Provoz výchozí'!G$10/'Provoz výchozí'!AI$10,0)</f>
        <v>0</v>
      </c>
      <c r="H47" s="90">
        <f>IFERROR('Model výchozí (MV)'!G47*'Provoz výchozí'!H$10/'Provoz výchozí'!AI$10,0)+IFERROR('Model výchozí (MV)'!H47*'Provoz výchozí'!I$10/'Provoz výchozí'!AJ$10,0)</f>
        <v>0</v>
      </c>
      <c r="I47" s="90">
        <f>IFERROR('Model výchozí (MV)'!H47*'Provoz výchozí'!J$10/'Provoz výchozí'!AJ$10,0)+IFERROR('Model výchozí (MV)'!I47*'Provoz výchozí'!K$10/'Provoz výchozí'!AK$10,0)</f>
        <v>0</v>
      </c>
      <c r="J47" s="90">
        <f>IFERROR('Model výchozí (MV)'!I47*'Provoz výchozí'!K$10/'Provoz výchozí'!AK$10,0)+IFERROR('Model výchozí (MV)'!J47*'Provoz výchozí'!L$10/'Provoz výchozí'!AL$10,0)</f>
        <v>0</v>
      </c>
      <c r="K47" s="90">
        <f>IFERROR('Model výchozí (MV)'!J47*'Provoz výchozí'!L$10/'Provoz výchozí'!AL$10,0)+IFERROR('Model výchozí (MV)'!K47*'Provoz výchozí'!M$10/'Provoz výchozí'!AM$10,0)</f>
        <v>0</v>
      </c>
      <c r="L47" s="90">
        <f>IFERROR('Model výchozí (MV)'!K47*'Provoz výchozí'!M$10/'Provoz výchozí'!AM$10,0)+IFERROR('Model výchozí (MV)'!L47*'Provoz výchozí'!N$10/'Provoz výchozí'!AN$10,0)</f>
        <v>0</v>
      </c>
      <c r="M47" s="90">
        <f>IFERROR('Model výchozí (MV)'!L47*'Provoz výchozí'!N$10/'Provoz výchozí'!AN$10,0)+IFERROR('Model výchozí (MV)'!M47*'Provoz výchozí'!O$10/'Provoz výchozí'!AO$10,0)</f>
        <v>0</v>
      </c>
      <c r="N47" s="90">
        <f>IFERROR('Model výchozí (MV)'!M47*'Provoz výchozí'!O$10/'Provoz výchozí'!AO$10,0)+IFERROR('Model výchozí (MV)'!N47*'Provoz výchozí'!P$10/'Provoz výchozí'!AP$10,0)</f>
        <v>0</v>
      </c>
      <c r="O47" s="90">
        <f>IFERROR('Model výchozí (MV)'!N47*'Provoz výchozí'!P$10/'Provoz výchozí'!AP$10,0)+IFERROR('Model výchozí (MV)'!O47*'Provoz výchozí'!Q$10/'Provoz výchozí'!AQ$10,0)</f>
        <v>0</v>
      </c>
      <c r="P47" s="90">
        <f>IFERROR('Model výchozí (MV)'!O47*'Provoz výchozí'!Q$10/'Provoz výchozí'!AQ$10,0)+IFERROR('Model výchozí (MV)'!P47*'Provoz výchozí'!R$10/'Provoz výchozí'!AR$10,0)</f>
        <v>0</v>
      </c>
      <c r="Q47" s="90">
        <f>IFERROR('Model výchozí (MV)'!P47*'Provoz výchozí'!R$10/'Provoz výchozí'!AR$10,0)+IFERROR('Model výchozí (MV)'!Q47*'Provoz výchozí'!S$10/'Provoz výchozí'!AS$10,0)</f>
        <v>0</v>
      </c>
      <c r="R47" s="90">
        <f>IFERROR('Model výchozí (MV)'!Q47*'Provoz výchozí'!S$10/'Provoz výchozí'!AS$10,0)+IFERROR('Model výchozí (MV)'!R47*'Provoz výchozí'!T$10/'Provoz výchozí'!AT$10,0)</f>
        <v>0</v>
      </c>
      <c r="S47" s="90">
        <f>IFERROR('Model výchozí (MV)'!R47*'Provoz výchozí'!T$10/'Provoz výchozí'!AT$10,0)+IFERROR('Model výchozí (MV)'!S47*'Provoz výchozí'!U$10/'Provoz výchozí'!AU$10,0)</f>
        <v>0</v>
      </c>
      <c r="T47" s="90">
        <f>IFERROR('Model výchozí (MV)'!S47*'Provoz výchozí'!N$10/'Provoz výchozí'!AU$10,0)</f>
        <v>0</v>
      </c>
      <c r="U47" s="92">
        <f t="shared" si="44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">
        <v>59</v>
      </c>
      <c r="C48" s="52">
        <v>8.1</v>
      </c>
      <c r="D48" s="18" t="s">
        <v>52</v>
      </c>
      <c r="E48" s="90">
        <f>IFERROR('Model výchozí (MV)'!E48*'Provoz výchozí'!C$10/'Provoz výchozí'!AG$10,0)</f>
        <v>0</v>
      </c>
      <c r="F48" s="90">
        <f>IFERROR('Model výchozí (MV)'!E48*'Provoz výchozí'!D$10/'Provoz výchozí'!AG$10,0)+IFERROR('Model výchozí (MV)'!F48*'Provoz výchozí'!E$10/'Provoz výchozí'!AH$10,0)</f>
        <v>0</v>
      </c>
      <c r="G48" s="90">
        <f>IFERROR('Model výchozí (MV)'!F48*'Provoz výchozí'!F$10/'Provoz výchozí'!AH$10,0)+IFERROR('Model výchozí (MV)'!G48*'Provoz výchozí'!G$10/'Provoz výchozí'!AI$10,0)</f>
        <v>0</v>
      </c>
      <c r="H48" s="90">
        <f>IFERROR('Model výchozí (MV)'!G48*'Provoz výchozí'!H$10/'Provoz výchozí'!AI$10,0)+IFERROR('Model výchozí (MV)'!H48*'Provoz výchozí'!I$10/'Provoz výchozí'!AJ$10,0)</f>
        <v>0</v>
      </c>
      <c r="I48" s="90">
        <f>IFERROR('Model výchozí (MV)'!H48*'Provoz výchozí'!J$10/'Provoz výchozí'!AJ$10,0)+IFERROR('Model výchozí (MV)'!I48*'Provoz výchozí'!K$10/'Provoz výchozí'!AK$10,0)</f>
        <v>0</v>
      </c>
      <c r="J48" s="90">
        <f>IFERROR('Model výchozí (MV)'!I48*'Provoz výchozí'!K$10/'Provoz výchozí'!AK$10,0)+IFERROR('Model výchozí (MV)'!J48*'Provoz výchozí'!L$10/'Provoz výchozí'!AL$10,0)</f>
        <v>0</v>
      </c>
      <c r="K48" s="90">
        <f>IFERROR('Model výchozí (MV)'!J48*'Provoz výchozí'!L$10/'Provoz výchozí'!AL$10,0)+IFERROR('Model výchozí (MV)'!K48*'Provoz výchozí'!M$10/'Provoz výchozí'!AM$10,0)</f>
        <v>0</v>
      </c>
      <c r="L48" s="90">
        <f>IFERROR('Model výchozí (MV)'!K48*'Provoz výchozí'!M$10/'Provoz výchozí'!AM$10,0)+IFERROR('Model výchozí (MV)'!L48*'Provoz výchozí'!N$10/'Provoz výchozí'!AN$10,0)</f>
        <v>0</v>
      </c>
      <c r="M48" s="90">
        <f>IFERROR('Model výchozí (MV)'!L48*'Provoz výchozí'!N$10/'Provoz výchozí'!AN$10,0)+IFERROR('Model výchozí (MV)'!M48*'Provoz výchozí'!O$10/'Provoz výchozí'!AO$10,0)</f>
        <v>0</v>
      </c>
      <c r="N48" s="90">
        <f>IFERROR('Model výchozí (MV)'!M48*'Provoz výchozí'!O$10/'Provoz výchozí'!AO$10,0)+IFERROR('Model výchozí (MV)'!N48*'Provoz výchozí'!P$10/'Provoz výchozí'!AP$10,0)</f>
        <v>0</v>
      </c>
      <c r="O48" s="90">
        <f>IFERROR('Model výchozí (MV)'!N48*'Provoz výchozí'!P$10/'Provoz výchozí'!AP$10,0)+IFERROR('Model výchozí (MV)'!O48*'Provoz výchozí'!Q$10/'Provoz výchozí'!AQ$10,0)</f>
        <v>0</v>
      </c>
      <c r="P48" s="90">
        <f>IFERROR('Model výchozí (MV)'!O48*'Provoz výchozí'!Q$10/'Provoz výchozí'!AQ$10,0)+IFERROR('Model výchozí (MV)'!P48*'Provoz výchozí'!R$10/'Provoz výchozí'!AR$10,0)</f>
        <v>0</v>
      </c>
      <c r="Q48" s="90">
        <f>IFERROR('Model výchozí (MV)'!P48*'Provoz výchozí'!R$10/'Provoz výchozí'!AR$10,0)+IFERROR('Model výchozí (MV)'!Q48*'Provoz výchozí'!S$10/'Provoz výchozí'!AS$10,0)</f>
        <v>0</v>
      </c>
      <c r="R48" s="90">
        <f>IFERROR('Model výchozí (MV)'!Q48*'Provoz výchozí'!S$10/'Provoz výchozí'!AS$10,0)+IFERROR('Model výchozí (MV)'!R48*'Provoz výchozí'!T$10/'Provoz výchozí'!AT$10,0)</f>
        <v>0</v>
      </c>
      <c r="S48" s="90">
        <f>IFERROR('Model výchozí (MV)'!R48*'Provoz výchozí'!T$10/'Provoz výchozí'!AT$10,0)+IFERROR('Model výchozí (MV)'!S48*'Provoz výchozí'!U$10/'Provoz výchozí'!AU$10,0)</f>
        <v>0</v>
      </c>
      <c r="T48" s="90">
        <f>IFERROR('Model výchozí (MV)'!S48*'Provoz výchozí'!N$10/'Provoz výchozí'!AU$10,0)</f>
        <v>0</v>
      </c>
      <c r="U48" s="92">
        <f t="shared" si="44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">
        <v>60</v>
      </c>
      <c r="D49" s="18" t="s">
        <v>54</v>
      </c>
      <c r="E49" s="90">
        <f>IFERROR('Model výchozí (MV)'!E49*'Provoz výchozí'!C$10/'Provoz výchozí'!AG$10,0)</f>
        <v>0</v>
      </c>
      <c r="F49" s="90">
        <f>IFERROR('Model výchozí (MV)'!E49*'Provoz výchozí'!D$10/'Provoz výchozí'!AG$10,0)+IFERROR('Model výchozí (MV)'!F49*'Provoz výchozí'!E$10/'Provoz výchozí'!AH$10,0)</f>
        <v>0</v>
      </c>
      <c r="G49" s="90">
        <f>IFERROR('Model výchozí (MV)'!F49*'Provoz výchozí'!F$10/'Provoz výchozí'!AH$10,0)+IFERROR('Model výchozí (MV)'!G49*'Provoz výchozí'!G$10/'Provoz výchozí'!AI$10,0)</f>
        <v>0</v>
      </c>
      <c r="H49" s="90">
        <f>IFERROR('Model výchozí (MV)'!G49*'Provoz výchozí'!H$10/'Provoz výchozí'!AI$10,0)+IFERROR('Model výchozí (MV)'!H49*'Provoz výchozí'!I$10/'Provoz výchozí'!AJ$10,0)</f>
        <v>0</v>
      </c>
      <c r="I49" s="90">
        <f>IFERROR('Model výchozí (MV)'!H49*'Provoz výchozí'!J$10/'Provoz výchozí'!AJ$10,0)+IFERROR('Model výchozí (MV)'!I49*'Provoz výchozí'!K$10/'Provoz výchozí'!AK$10,0)</f>
        <v>0</v>
      </c>
      <c r="J49" s="90">
        <f>IFERROR('Model výchozí (MV)'!I49*'Provoz výchozí'!K$10/'Provoz výchozí'!AK$10,0)+IFERROR('Model výchozí (MV)'!J49*'Provoz výchozí'!L$10/'Provoz výchozí'!AL$10,0)</f>
        <v>0</v>
      </c>
      <c r="K49" s="90">
        <f>IFERROR('Model výchozí (MV)'!J49*'Provoz výchozí'!L$10/'Provoz výchozí'!AL$10,0)+IFERROR('Model výchozí (MV)'!K49*'Provoz výchozí'!M$10/'Provoz výchozí'!AM$10,0)</f>
        <v>0</v>
      </c>
      <c r="L49" s="90">
        <f>IFERROR('Model výchozí (MV)'!K49*'Provoz výchozí'!M$10/'Provoz výchozí'!AM$10,0)+IFERROR('Model výchozí (MV)'!L49*'Provoz výchozí'!N$10/'Provoz výchozí'!AN$10,0)</f>
        <v>0</v>
      </c>
      <c r="M49" s="90">
        <f>IFERROR('Model výchozí (MV)'!L49*'Provoz výchozí'!N$10/'Provoz výchozí'!AN$10,0)+IFERROR('Model výchozí (MV)'!M49*'Provoz výchozí'!O$10/'Provoz výchozí'!AO$10,0)</f>
        <v>0</v>
      </c>
      <c r="N49" s="90">
        <f>IFERROR('Model výchozí (MV)'!M49*'Provoz výchozí'!O$10/'Provoz výchozí'!AO$10,0)+IFERROR('Model výchozí (MV)'!N49*'Provoz výchozí'!P$10/'Provoz výchozí'!AP$10,0)</f>
        <v>0</v>
      </c>
      <c r="O49" s="90">
        <f>IFERROR('Model výchozí (MV)'!N49*'Provoz výchozí'!P$10/'Provoz výchozí'!AP$10,0)+IFERROR('Model výchozí (MV)'!O49*'Provoz výchozí'!Q$10/'Provoz výchozí'!AQ$10,0)</f>
        <v>0</v>
      </c>
      <c r="P49" s="90">
        <f>IFERROR('Model výchozí (MV)'!O49*'Provoz výchozí'!Q$10/'Provoz výchozí'!AQ$10,0)+IFERROR('Model výchozí (MV)'!P49*'Provoz výchozí'!R$10/'Provoz výchozí'!AR$10,0)</f>
        <v>0</v>
      </c>
      <c r="Q49" s="90">
        <f>IFERROR('Model výchozí (MV)'!P49*'Provoz výchozí'!R$10/'Provoz výchozí'!AR$10,0)+IFERROR('Model výchozí (MV)'!Q49*'Provoz výchozí'!S$10/'Provoz výchozí'!AS$10,0)</f>
        <v>0</v>
      </c>
      <c r="R49" s="90">
        <f>IFERROR('Model výchozí (MV)'!Q49*'Provoz výchozí'!S$10/'Provoz výchozí'!AS$10,0)+IFERROR('Model výchozí (MV)'!R49*'Provoz výchozí'!T$10/'Provoz výchozí'!AT$10,0)</f>
        <v>0</v>
      </c>
      <c r="S49" s="90">
        <f>IFERROR('Model výchozí (MV)'!R49*'Provoz výchozí'!T$10/'Provoz výchozí'!AT$10,0)+IFERROR('Model výchozí (MV)'!S49*'Provoz výchozí'!U$10/'Provoz výchozí'!AU$10,0)</f>
        <v>0</v>
      </c>
      <c r="T49" s="90">
        <f>IFERROR('Model výchozí (MV)'!S49*'Provoz výchozí'!N$10/'Provoz výchozí'!AU$10,0)</f>
        <v>0</v>
      </c>
      <c r="U49" s="92">
        <f t="shared" si="44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">
        <v>61</v>
      </c>
      <c r="D50" s="18" t="s">
        <v>56</v>
      </c>
      <c r="E50" s="90">
        <f>IFERROR('Model výchozí (MV)'!E50*'Provoz výchozí'!C$10/'Provoz výchozí'!AG$10,0)</f>
        <v>0</v>
      </c>
      <c r="F50" s="90">
        <f>IFERROR('Model výchozí (MV)'!E50*'Provoz výchozí'!D$10/'Provoz výchozí'!AG$10,0)+IFERROR('Model výchozí (MV)'!F50*'Provoz výchozí'!E$10/'Provoz výchozí'!AH$10,0)</f>
        <v>0</v>
      </c>
      <c r="G50" s="90">
        <f>IFERROR('Model výchozí (MV)'!F50*'Provoz výchozí'!F$10/'Provoz výchozí'!AH$10,0)+IFERROR('Model výchozí (MV)'!G50*'Provoz výchozí'!G$10/'Provoz výchozí'!AI$10,0)</f>
        <v>0</v>
      </c>
      <c r="H50" s="90">
        <f>IFERROR('Model výchozí (MV)'!G50*'Provoz výchozí'!H$10/'Provoz výchozí'!AI$10,0)+IFERROR('Model výchozí (MV)'!H50*'Provoz výchozí'!I$10/'Provoz výchozí'!AJ$10,0)</f>
        <v>0</v>
      </c>
      <c r="I50" s="90">
        <f>IFERROR('Model výchozí (MV)'!H50*'Provoz výchozí'!J$10/'Provoz výchozí'!AJ$10,0)+IFERROR('Model výchozí (MV)'!I50*'Provoz výchozí'!K$10/'Provoz výchozí'!AK$10,0)</f>
        <v>0</v>
      </c>
      <c r="J50" s="90">
        <f>IFERROR('Model výchozí (MV)'!I50*'Provoz výchozí'!K$10/'Provoz výchozí'!AK$10,0)+IFERROR('Model výchozí (MV)'!J50*'Provoz výchozí'!L$10/'Provoz výchozí'!AL$10,0)</f>
        <v>0</v>
      </c>
      <c r="K50" s="90">
        <f>IFERROR('Model výchozí (MV)'!J50*'Provoz výchozí'!L$10/'Provoz výchozí'!AL$10,0)+IFERROR('Model výchozí (MV)'!K50*'Provoz výchozí'!M$10/'Provoz výchozí'!AM$10,0)</f>
        <v>0</v>
      </c>
      <c r="L50" s="90">
        <f>IFERROR('Model výchozí (MV)'!K50*'Provoz výchozí'!M$10/'Provoz výchozí'!AM$10,0)+IFERROR('Model výchozí (MV)'!L50*'Provoz výchozí'!N$10/'Provoz výchozí'!AN$10,0)</f>
        <v>0</v>
      </c>
      <c r="M50" s="90">
        <f>IFERROR('Model výchozí (MV)'!L50*'Provoz výchozí'!N$10/'Provoz výchozí'!AN$10,0)+IFERROR('Model výchozí (MV)'!M50*'Provoz výchozí'!O$10/'Provoz výchozí'!AO$10,0)</f>
        <v>0</v>
      </c>
      <c r="N50" s="90">
        <f>IFERROR('Model výchozí (MV)'!M50*'Provoz výchozí'!O$10/'Provoz výchozí'!AO$10,0)+IFERROR('Model výchozí (MV)'!N50*'Provoz výchozí'!P$10/'Provoz výchozí'!AP$10,0)</f>
        <v>0</v>
      </c>
      <c r="O50" s="90">
        <f>IFERROR('Model výchozí (MV)'!N50*'Provoz výchozí'!P$10/'Provoz výchozí'!AP$10,0)+IFERROR('Model výchozí (MV)'!O50*'Provoz výchozí'!Q$10/'Provoz výchozí'!AQ$10,0)</f>
        <v>0</v>
      </c>
      <c r="P50" s="90">
        <f>IFERROR('Model výchozí (MV)'!O50*'Provoz výchozí'!Q$10/'Provoz výchozí'!AQ$10,0)+IFERROR('Model výchozí (MV)'!P50*'Provoz výchozí'!R$10/'Provoz výchozí'!AR$10,0)</f>
        <v>0</v>
      </c>
      <c r="Q50" s="90">
        <f>IFERROR('Model výchozí (MV)'!P50*'Provoz výchozí'!R$10/'Provoz výchozí'!AR$10,0)+IFERROR('Model výchozí (MV)'!Q50*'Provoz výchozí'!S$10/'Provoz výchozí'!AS$10,0)</f>
        <v>0</v>
      </c>
      <c r="R50" s="90">
        <f>IFERROR('Model výchozí (MV)'!Q50*'Provoz výchozí'!S$10/'Provoz výchozí'!AS$10,0)+IFERROR('Model výchozí (MV)'!R50*'Provoz výchozí'!T$10/'Provoz výchozí'!AT$10,0)</f>
        <v>0</v>
      </c>
      <c r="S50" s="90">
        <f>IFERROR('Model výchozí (MV)'!R50*'Provoz výchozí'!T$10/'Provoz výchozí'!AT$10,0)+IFERROR('Model výchozí (MV)'!S50*'Provoz výchozí'!U$10/'Provoz výchozí'!AU$10,0)</f>
        <v>0</v>
      </c>
      <c r="T50" s="90">
        <f>IFERROR('Model výchozí (MV)'!S50*'Provoz výchozí'!N$10/'Provoz výchozí'!AU$10,0)</f>
        <v>0</v>
      </c>
      <c r="U50" s="92">
        <f t="shared" si="44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">
        <v>62</v>
      </c>
      <c r="D51" s="18" t="s">
        <v>58</v>
      </c>
      <c r="E51" s="90">
        <f>IFERROR('Model výchozí (MV)'!E51*'Provoz výchozí'!C$10/'Provoz výchozí'!AG$10,0)</f>
        <v>0</v>
      </c>
      <c r="F51" s="90">
        <f>IFERROR('Model výchozí (MV)'!E51*'Provoz výchozí'!D$10/'Provoz výchozí'!AG$10,0)+IFERROR('Model výchozí (MV)'!F51*'Provoz výchozí'!E$10/'Provoz výchozí'!AH$10,0)</f>
        <v>0</v>
      </c>
      <c r="G51" s="90">
        <f>IFERROR('Model výchozí (MV)'!F51*'Provoz výchozí'!F$10/'Provoz výchozí'!AH$10,0)+IFERROR('Model výchozí (MV)'!G51*'Provoz výchozí'!G$10/'Provoz výchozí'!AI$10,0)</f>
        <v>0</v>
      </c>
      <c r="H51" s="90">
        <f>IFERROR('Model výchozí (MV)'!G51*'Provoz výchozí'!H$10/'Provoz výchozí'!AI$10,0)+IFERROR('Model výchozí (MV)'!H51*'Provoz výchozí'!I$10/'Provoz výchozí'!AJ$10,0)</f>
        <v>0</v>
      </c>
      <c r="I51" s="90">
        <f>IFERROR('Model výchozí (MV)'!H51*'Provoz výchozí'!J$10/'Provoz výchozí'!AJ$10,0)+IFERROR('Model výchozí (MV)'!I51*'Provoz výchozí'!K$10/'Provoz výchozí'!AK$10,0)</f>
        <v>0</v>
      </c>
      <c r="J51" s="90">
        <f>IFERROR('Model výchozí (MV)'!I51*'Provoz výchozí'!K$10/'Provoz výchozí'!AK$10,0)+IFERROR('Model výchozí (MV)'!J51*'Provoz výchozí'!L$10/'Provoz výchozí'!AL$10,0)</f>
        <v>0</v>
      </c>
      <c r="K51" s="90">
        <f>IFERROR('Model výchozí (MV)'!J51*'Provoz výchozí'!L$10/'Provoz výchozí'!AL$10,0)+IFERROR('Model výchozí (MV)'!K51*'Provoz výchozí'!M$10/'Provoz výchozí'!AM$10,0)</f>
        <v>0</v>
      </c>
      <c r="L51" s="90">
        <f>IFERROR('Model výchozí (MV)'!K51*'Provoz výchozí'!M$10/'Provoz výchozí'!AM$10,0)+IFERROR('Model výchozí (MV)'!L51*'Provoz výchozí'!N$10/'Provoz výchozí'!AN$10,0)</f>
        <v>0</v>
      </c>
      <c r="M51" s="90">
        <f>IFERROR('Model výchozí (MV)'!L51*'Provoz výchozí'!N$10/'Provoz výchozí'!AN$10,0)+IFERROR('Model výchozí (MV)'!M51*'Provoz výchozí'!O$10/'Provoz výchozí'!AO$10,0)</f>
        <v>0</v>
      </c>
      <c r="N51" s="90">
        <f>IFERROR('Model výchozí (MV)'!M51*'Provoz výchozí'!O$10/'Provoz výchozí'!AO$10,0)+IFERROR('Model výchozí (MV)'!N51*'Provoz výchozí'!P$10/'Provoz výchozí'!AP$10,0)</f>
        <v>0</v>
      </c>
      <c r="O51" s="90">
        <f>IFERROR('Model výchozí (MV)'!N51*'Provoz výchozí'!P$10/'Provoz výchozí'!AP$10,0)+IFERROR('Model výchozí (MV)'!O51*'Provoz výchozí'!Q$10/'Provoz výchozí'!AQ$10,0)</f>
        <v>0</v>
      </c>
      <c r="P51" s="90">
        <f>IFERROR('Model výchozí (MV)'!O51*'Provoz výchozí'!Q$10/'Provoz výchozí'!AQ$10,0)+IFERROR('Model výchozí (MV)'!P51*'Provoz výchozí'!R$10/'Provoz výchozí'!AR$10,0)</f>
        <v>0</v>
      </c>
      <c r="Q51" s="90">
        <f>IFERROR('Model výchozí (MV)'!P51*'Provoz výchozí'!R$10/'Provoz výchozí'!AR$10,0)+IFERROR('Model výchozí (MV)'!Q51*'Provoz výchozí'!S$10/'Provoz výchozí'!AS$10,0)</f>
        <v>0</v>
      </c>
      <c r="R51" s="90">
        <f>IFERROR('Model výchozí (MV)'!Q51*'Provoz výchozí'!S$10/'Provoz výchozí'!AS$10,0)+IFERROR('Model výchozí (MV)'!R51*'Provoz výchozí'!T$10/'Provoz výchozí'!AT$10,0)</f>
        <v>0</v>
      </c>
      <c r="S51" s="90">
        <f>IFERROR('Model výchozí (MV)'!R51*'Provoz výchozí'!T$10/'Provoz výchozí'!AT$10,0)+IFERROR('Model výchozí (MV)'!S51*'Provoz výchozí'!U$10/'Provoz výchozí'!AU$10,0)</f>
        <v>0</v>
      </c>
      <c r="T51" s="90">
        <f>IFERROR('Model výchozí (MV)'!S51*'Provoz výchozí'!N$10/'Provoz výchozí'!AU$10,0)</f>
        <v>0</v>
      </c>
      <c r="U51" s="92">
        <f t="shared" si="44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">
        <v>63</v>
      </c>
      <c r="C52" s="52"/>
      <c r="D52" s="18"/>
      <c r="E52" s="90">
        <f>IFERROR('Model výchozí (MV)'!E52*'Provoz výchozí'!C$10/'Provoz výchozí'!AG$10,0)</f>
        <v>0</v>
      </c>
      <c r="F52" s="90">
        <f>IFERROR('Model výchozí (MV)'!E52*'Provoz výchozí'!D$10/'Provoz výchozí'!AG$10,0)+IFERROR('Model výchozí (MV)'!F52*'Provoz výchozí'!E$10/'Provoz výchozí'!AH$10,0)</f>
        <v>0</v>
      </c>
      <c r="G52" s="90">
        <f>IFERROR('Model výchozí (MV)'!F52*'Provoz výchozí'!F$10/'Provoz výchozí'!AH$10,0)+IFERROR('Model výchozí (MV)'!G52*'Provoz výchozí'!G$10/'Provoz výchozí'!AI$10,0)</f>
        <v>0</v>
      </c>
      <c r="H52" s="90">
        <f>IFERROR('Model výchozí (MV)'!G52*'Provoz výchozí'!H$10/'Provoz výchozí'!AI$10,0)+IFERROR('Model výchozí (MV)'!H52*'Provoz výchozí'!I$10/'Provoz výchozí'!AJ$10,0)</f>
        <v>0</v>
      </c>
      <c r="I52" s="90">
        <f>IFERROR('Model výchozí (MV)'!H52*'Provoz výchozí'!J$10/'Provoz výchozí'!AJ$10,0)+IFERROR('Model výchozí (MV)'!I52*'Provoz výchozí'!K$10/'Provoz výchozí'!AK$10,0)</f>
        <v>0</v>
      </c>
      <c r="J52" s="90">
        <f>IFERROR('Model výchozí (MV)'!I52*'Provoz výchozí'!K$10/'Provoz výchozí'!AK$10,0)+IFERROR('Model výchozí (MV)'!J52*'Provoz výchozí'!L$10/'Provoz výchozí'!AL$10,0)</f>
        <v>0</v>
      </c>
      <c r="K52" s="90">
        <f>IFERROR('Model výchozí (MV)'!J52*'Provoz výchozí'!L$10/'Provoz výchozí'!AL$10,0)+IFERROR('Model výchozí (MV)'!K52*'Provoz výchozí'!M$10/'Provoz výchozí'!AM$10,0)</f>
        <v>0</v>
      </c>
      <c r="L52" s="90">
        <f>IFERROR('Model výchozí (MV)'!K52*'Provoz výchozí'!M$10/'Provoz výchozí'!AM$10,0)+IFERROR('Model výchozí (MV)'!L52*'Provoz výchozí'!N$10/'Provoz výchozí'!AN$10,0)</f>
        <v>0</v>
      </c>
      <c r="M52" s="90">
        <f>IFERROR('Model výchozí (MV)'!L52*'Provoz výchozí'!N$10/'Provoz výchozí'!AN$10,0)+IFERROR('Model výchozí (MV)'!M52*'Provoz výchozí'!O$10/'Provoz výchozí'!AO$10,0)</f>
        <v>0</v>
      </c>
      <c r="N52" s="90">
        <f>IFERROR('Model výchozí (MV)'!M52*'Provoz výchozí'!O$10/'Provoz výchozí'!AO$10,0)+IFERROR('Model výchozí (MV)'!N52*'Provoz výchozí'!P$10/'Provoz výchozí'!AP$10,0)</f>
        <v>0</v>
      </c>
      <c r="O52" s="90">
        <f>IFERROR('Model výchozí (MV)'!N52*'Provoz výchozí'!P$10/'Provoz výchozí'!AP$10,0)+IFERROR('Model výchozí (MV)'!O52*'Provoz výchozí'!Q$10/'Provoz výchozí'!AQ$10,0)</f>
        <v>0</v>
      </c>
      <c r="P52" s="90">
        <f>IFERROR('Model výchozí (MV)'!O52*'Provoz výchozí'!Q$10/'Provoz výchozí'!AQ$10,0)+IFERROR('Model výchozí (MV)'!P52*'Provoz výchozí'!R$10/'Provoz výchozí'!AR$10,0)</f>
        <v>0</v>
      </c>
      <c r="Q52" s="90">
        <f>IFERROR('Model výchozí (MV)'!P52*'Provoz výchozí'!R$10/'Provoz výchozí'!AR$10,0)+IFERROR('Model výchozí (MV)'!Q52*'Provoz výchozí'!S$10/'Provoz výchozí'!AS$10,0)</f>
        <v>0</v>
      </c>
      <c r="R52" s="90">
        <f>IFERROR('Model výchozí (MV)'!Q52*'Provoz výchozí'!S$10/'Provoz výchozí'!AS$10,0)+IFERROR('Model výchozí (MV)'!R52*'Provoz výchozí'!T$10/'Provoz výchozí'!AT$10,0)</f>
        <v>0</v>
      </c>
      <c r="S52" s="90">
        <f>IFERROR('Model výchozí (MV)'!R52*'Provoz výchozí'!T$10/'Provoz výchozí'!AT$10,0)+IFERROR('Model výchozí (MV)'!S52*'Provoz výchozí'!U$10/'Provoz výchozí'!AU$10,0)</f>
        <v>0</v>
      </c>
      <c r="T52" s="90">
        <f>IFERROR('Model výchozí (MV)'!S52*'Provoz výchozí'!N$10/'Provoz výchozí'!AU$10,0)</f>
        <v>0</v>
      </c>
      <c r="U52" s="92">
        <f t="shared" si="44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">
        <v>64</v>
      </c>
      <c r="C53" s="52"/>
      <c r="D53" s="18"/>
      <c r="E53" s="90">
        <f>IFERROR('Model výchozí (MV)'!E53*'Provoz výchozí'!C$10/'Provoz výchozí'!AG$10,0)</f>
        <v>0</v>
      </c>
      <c r="F53" s="90">
        <f>IFERROR('Model výchozí (MV)'!E53*'Provoz výchozí'!D$10/'Provoz výchozí'!AG$10,0)+IFERROR('Model výchozí (MV)'!F53*'Provoz výchozí'!E$10/'Provoz výchozí'!AH$10,0)</f>
        <v>0</v>
      </c>
      <c r="G53" s="90">
        <f>IFERROR('Model výchozí (MV)'!F53*'Provoz výchozí'!F$10/'Provoz výchozí'!AH$10,0)+IFERROR('Model výchozí (MV)'!G53*'Provoz výchozí'!G$10/'Provoz výchozí'!AI$10,0)</f>
        <v>0</v>
      </c>
      <c r="H53" s="90">
        <f>IFERROR('Model výchozí (MV)'!G53*'Provoz výchozí'!H$10/'Provoz výchozí'!AI$10,0)+IFERROR('Model výchozí (MV)'!H53*'Provoz výchozí'!I$10/'Provoz výchozí'!AJ$10,0)</f>
        <v>0</v>
      </c>
      <c r="I53" s="90">
        <f>IFERROR('Model výchozí (MV)'!H53*'Provoz výchozí'!J$10/'Provoz výchozí'!AJ$10,0)+IFERROR('Model výchozí (MV)'!I53*'Provoz výchozí'!K$10/'Provoz výchozí'!AK$10,0)</f>
        <v>0</v>
      </c>
      <c r="J53" s="90">
        <f>IFERROR('Model výchozí (MV)'!I53*'Provoz výchozí'!K$10/'Provoz výchozí'!AK$10,0)+IFERROR('Model výchozí (MV)'!J53*'Provoz výchozí'!L$10/'Provoz výchozí'!AL$10,0)</f>
        <v>0</v>
      </c>
      <c r="K53" s="90">
        <f>IFERROR('Model výchozí (MV)'!J53*'Provoz výchozí'!L$10/'Provoz výchozí'!AL$10,0)+IFERROR('Model výchozí (MV)'!K53*'Provoz výchozí'!M$10/'Provoz výchozí'!AM$10,0)</f>
        <v>0</v>
      </c>
      <c r="L53" s="90">
        <f>IFERROR('Model výchozí (MV)'!K53*'Provoz výchozí'!M$10/'Provoz výchozí'!AM$10,0)+IFERROR('Model výchozí (MV)'!L53*'Provoz výchozí'!N$10/'Provoz výchozí'!AN$10,0)</f>
        <v>0</v>
      </c>
      <c r="M53" s="90">
        <f>IFERROR('Model výchozí (MV)'!L53*'Provoz výchozí'!N$10/'Provoz výchozí'!AN$10,0)+IFERROR('Model výchozí (MV)'!M53*'Provoz výchozí'!O$10/'Provoz výchozí'!AO$10,0)</f>
        <v>0</v>
      </c>
      <c r="N53" s="90">
        <f>IFERROR('Model výchozí (MV)'!M53*'Provoz výchozí'!O$10/'Provoz výchozí'!AO$10,0)+IFERROR('Model výchozí (MV)'!N53*'Provoz výchozí'!P$10/'Provoz výchozí'!AP$10,0)</f>
        <v>0</v>
      </c>
      <c r="O53" s="90">
        <f>IFERROR('Model výchozí (MV)'!N53*'Provoz výchozí'!P$10/'Provoz výchozí'!AP$10,0)+IFERROR('Model výchozí (MV)'!O53*'Provoz výchozí'!Q$10/'Provoz výchozí'!AQ$10,0)</f>
        <v>0</v>
      </c>
      <c r="P53" s="90">
        <f>IFERROR('Model výchozí (MV)'!O53*'Provoz výchozí'!Q$10/'Provoz výchozí'!AQ$10,0)+IFERROR('Model výchozí (MV)'!P53*'Provoz výchozí'!R$10/'Provoz výchozí'!AR$10,0)</f>
        <v>0</v>
      </c>
      <c r="Q53" s="90">
        <f>IFERROR('Model výchozí (MV)'!P53*'Provoz výchozí'!R$10/'Provoz výchozí'!AR$10,0)+IFERROR('Model výchozí (MV)'!Q53*'Provoz výchozí'!S$10/'Provoz výchozí'!AS$10,0)</f>
        <v>0</v>
      </c>
      <c r="R53" s="90">
        <f>IFERROR('Model výchozí (MV)'!Q53*'Provoz výchozí'!S$10/'Provoz výchozí'!AS$10,0)+IFERROR('Model výchozí (MV)'!R53*'Provoz výchozí'!T$10/'Provoz výchozí'!AT$10,0)</f>
        <v>0</v>
      </c>
      <c r="S53" s="90">
        <f>IFERROR('Model výchozí (MV)'!R53*'Provoz výchozí'!T$10/'Provoz výchozí'!AT$10,0)+IFERROR('Model výchozí (MV)'!S53*'Provoz výchozí'!U$10/'Provoz výchozí'!AU$10,0)</f>
        <v>0</v>
      </c>
      <c r="T53" s="90">
        <f>IFERROR('Model výchozí (MV)'!S53*'Provoz výchozí'!N$10/'Provoz výchozí'!AU$10,0)</f>
        <v>0</v>
      </c>
      <c r="U53" s="92">
        <f t="shared" si="44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">
        <v>65</v>
      </c>
      <c r="C54" s="52"/>
      <c r="D54" s="18"/>
      <c r="E54" s="90">
        <f>IFERROR('Model výchozí (MV)'!E54*'Provoz výchozí'!C$10/'Provoz výchozí'!AG$10,0)</f>
        <v>0</v>
      </c>
      <c r="F54" s="90">
        <f>IFERROR('Model výchozí (MV)'!E54*'Provoz výchozí'!D$10/'Provoz výchozí'!AG$10,0)+IFERROR('Model výchozí (MV)'!F54*'Provoz výchozí'!E$10/'Provoz výchozí'!AH$10,0)</f>
        <v>0</v>
      </c>
      <c r="G54" s="90">
        <f>IFERROR('Model výchozí (MV)'!F54*'Provoz výchozí'!F$10/'Provoz výchozí'!AH$10,0)+IFERROR('Model výchozí (MV)'!G54*'Provoz výchozí'!G$10/'Provoz výchozí'!AI$10,0)</f>
        <v>0</v>
      </c>
      <c r="H54" s="90">
        <f>IFERROR('Model výchozí (MV)'!G54*'Provoz výchozí'!H$10/'Provoz výchozí'!AI$10,0)+IFERROR('Model výchozí (MV)'!H54*'Provoz výchozí'!I$10/'Provoz výchozí'!AJ$10,0)</f>
        <v>0</v>
      </c>
      <c r="I54" s="90">
        <f>IFERROR('Model výchozí (MV)'!H54*'Provoz výchozí'!J$10/'Provoz výchozí'!AJ$10,0)+IFERROR('Model výchozí (MV)'!I54*'Provoz výchozí'!K$10/'Provoz výchozí'!AK$10,0)</f>
        <v>0</v>
      </c>
      <c r="J54" s="90">
        <f>IFERROR('Model výchozí (MV)'!I54*'Provoz výchozí'!K$10/'Provoz výchozí'!AK$10,0)+IFERROR('Model výchozí (MV)'!J54*'Provoz výchozí'!L$10/'Provoz výchozí'!AL$10,0)</f>
        <v>0</v>
      </c>
      <c r="K54" s="90">
        <f>IFERROR('Model výchozí (MV)'!J54*'Provoz výchozí'!L$10/'Provoz výchozí'!AL$10,0)+IFERROR('Model výchozí (MV)'!K54*'Provoz výchozí'!M$10/'Provoz výchozí'!AM$10,0)</f>
        <v>0</v>
      </c>
      <c r="L54" s="90">
        <f>IFERROR('Model výchozí (MV)'!K54*'Provoz výchozí'!M$10/'Provoz výchozí'!AM$10,0)+IFERROR('Model výchozí (MV)'!L54*'Provoz výchozí'!N$10/'Provoz výchozí'!AN$10,0)</f>
        <v>0</v>
      </c>
      <c r="M54" s="90">
        <f>IFERROR('Model výchozí (MV)'!L54*'Provoz výchozí'!N$10/'Provoz výchozí'!AN$10,0)+IFERROR('Model výchozí (MV)'!M54*'Provoz výchozí'!O$10/'Provoz výchozí'!AO$10,0)</f>
        <v>0</v>
      </c>
      <c r="N54" s="90">
        <f>IFERROR('Model výchozí (MV)'!M54*'Provoz výchozí'!O$10/'Provoz výchozí'!AO$10,0)+IFERROR('Model výchozí (MV)'!N54*'Provoz výchozí'!P$10/'Provoz výchozí'!AP$10,0)</f>
        <v>0</v>
      </c>
      <c r="O54" s="90">
        <f>IFERROR('Model výchozí (MV)'!N54*'Provoz výchozí'!P$10/'Provoz výchozí'!AP$10,0)+IFERROR('Model výchozí (MV)'!O54*'Provoz výchozí'!Q$10/'Provoz výchozí'!AQ$10,0)</f>
        <v>0</v>
      </c>
      <c r="P54" s="90">
        <f>IFERROR('Model výchozí (MV)'!O54*'Provoz výchozí'!Q$10/'Provoz výchozí'!AQ$10,0)+IFERROR('Model výchozí (MV)'!P54*'Provoz výchozí'!R$10/'Provoz výchozí'!AR$10,0)</f>
        <v>0</v>
      </c>
      <c r="Q54" s="90">
        <f>IFERROR('Model výchozí (MV)'!P54*'Provoz výchozí'!R$10/'Provoz výchozí'!AR$10,0)+IFERROR('Model výchozí (MV)'!Q54*'Provoz výchozí'!S$10/'Provoz výchozí'!AS$10,0)</f>
        <v>0</v>
      </c>
      <c r="R54" s="90">
        <f>IFERROR('Model výchozí (MV)'!Q54*'Provoz výchozí'!S$10/'Provoz výchozí'!AS$10,0)+IFERROR('Model výchozí (MV)'!R54*'Provoz výchozí'!T$10/'Provoz výchozí'!AT$10,0)</f>
        <v>0</v>
      </c>
      <c r="S54" s="90">
        <f>IFERROR('Model výchozí (MV)'!R54*'Provoz výchozí'!T$10/'Provoz výchozí'!AT$10,0)+IFERROR('Model výchozí (MV)'!S54*'Provoz výchozí'!U$10/'Provoz výchozí'!AU$10,0)</f>
        <v>0</v>
      </c>
      <c r="T54" s="90">
        <f>IFERROR('Model výchozí (MV)'!S54*'Provoz výchozí'!N$10/'Provoz výchozí'!AU$10,0)</f>
        <v>0</v>
      </c>
      <c r="U54" s="92">
        <f t="shared" si="44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">
        <v>66</v>
      </c>
      <c r="C55" s="52" t="s">
        <v>67</v>
      </c>
      <c r="D55" s="18" t="s">
        <v>68</v>
      </c>
      <c r="E55" s="90">
        <f>IFERROR('Model výchozí (MV)'!E55*'Provoz výchozí'!C$10/'Provoz výchozí'!AG$10,0)</f>
        <v>0</v>
      </c>
      <c r="F55" s="90">
        <f>IFERROR('Model výchozí (MV)'!E55*'Provoz výchozí'!D$10/'Provoz výchozí'!AG$10,0)+IFERROR('Model výchozí (MV)'!F55*'Provoz výchozí'!E$10/'Provoz výchozí'!AH$10,0)</f>
        <v>0</v>
      </c>
      <c r="G55" s="90">
        <f>IFERROR('Model výchozí (MV)'!F55*'Provoz výchozí'!F$10/'Provoz výchozí'!AH$10,0)+IFERROR('Model výchozí (MV)'!G55*'Provoz výchozí'!G$10/'Provoz výchozí'!AI$10,0)</f>
        <v>0</v>
      </c>
      <c r="H55" s="90">
        <f>IFERROR('Model výchozí (MV)'!G55*'Provoz výchozí'!H$10/'Provoz výchozí'!AI$10,0)+IFERROR('Model výchozí (MV)'!H55*'Provoz výchozí'!I$10/'Provoz výchozí'!AJ$10,0)</f>
        <v>0</v>
      </c>
      <c r="I55" s="90">
        <f>IFERROR('Model výchozí (MV)'!H55*'Provoz výchozí'!J$10/'Provoz výchozí'!AJ$10,0)+IFERROR('Model výchozí (MV)'!I55*'Provoz výchozí'!K$10/'Provoz výchozí'!AK$10,0)</f>
        <v>0</v>
      </c>
      <c r="J55" s="90">
        <f>IFERROR('Model výchozí (MV)'!I55*'Provoz výchozí'!K$10/'Provoz výchozí'!AK$10,0)+IFERROR('Model výchozí (MV)'!J55*'Provoz výchozí'!L$10/'Provoz výchozí'!AL$10,0)</f>
        <v>0</v>
      </c>
      <c r="K55" s="90">
        <f>IFERROR('Model výchozí (MV)'!J55*'Provoz výchozí'!L$10/'Provoz výchozí'!AL$10,0)+IFERROR('Model výchozí (MV)'!K55*'Provoz výchozí'!M$10/'Provoz výchozí'!AM$10,0)</f>
        <v>0</v>
      </c>
      <c r="L55" s="90">
        <f>IFERROR('Model výchozí (MV)'!K55*'Provoz výchozí'!M$10/'Provoz výchozí'!AM$10,0)+IFERROR('Model výchozí (MV)'!L55*'Provoz výchozí'!N$10/'Provoz výchozí'!AN$10,0)</f>
        <v>0</v>
      </c>
      <c r="M55" s="90">
        <f>IFERROR('Model výchozí (MV)'!L55*'Provoz výchozí'!N$10/'Provoz výchozí'!AN$10,0)+IFERROR('Model výchozí (MV)'!M55*'Provoz výchozí'!O$10/'Provoz výchozí'!AO$10,0)</f>
        <v>0</v>
      </c>
      <c r="N55" s="90">
        <f>IFERROR('Model výchozí (MV)'!M55*'Provoz výchozí'!O$10/'Provoz výchozí'!AO$10,0)+IFERROR('Model výchozí (MV)'!N55*'Provoz výchozí'!P$10/'Provoz výchozí'!AP$10,0)</f>
        <v>0</v>
      </c>
      <c r="O55" s="90">
        <f>IFERROR('Model výchozí (MV)'!N55*'Provoz výchozí'!P$10/'Provoz výchozí'!AP$10,0)+IFERROR('Model výchozí (MV)'!O55*'Provoz výchozí'!Q$10/'Provoz výchozí'!AQ$10,0)</f>
        <v>0</v>
      </c>
      <c r="P55" s="90">
        <f>IFERROR('Model výchozí (MV)'!O55*'Provoz výchozí'!Q$10/'Provoz výchozí'!AQ$10,0)+IFERROR('Model výchozí (MV)'!P55*'Provoz výchozí'!R$10/'Provoz výchozí'!AR$10,0)</f>
        <v>0</v>
      </c>
      <c r="Q55" s="90">
        <f>IFERROR('Model výchozí (MV)'!P55*'Provoz výchozí'!R$10/'Provoz výchozí'!AR$10,0)+IFERROR('Model výchozí (MV)'!Q55*'Provoz výchozí'!S$10/'Provoz výchozí'!AS$10,0)</f>
        <v>0</v>
      </c>
      <c r="R55" s="90">
        <f>IFERROR('Model výchozí (MV)'!Q55*'Provoz výchozí'!S$10/'Provoz výchozí'!AS$10,0)+IFERROR('Model výchozí (MV)'!R55*'Provoz výchozí'!T$10/'Provoz výchozí'!AT$10,0)</f>
        <v>0</v>
      </c>
      <c r="S55" s="90">
        <f>IFERROR('Model výchozí (MV)'!R55*'Provoz výchozí'!T$10/'Provoz výchozí'!AT$10,0)+IFERROR('Model výchozí (MV)'!S55*'Provoz výchozí'!U$10/'Provoz výchozí'!AU$10,0)</f>
        <v>0</v>
      </c>
      <c r="T55" s="90">
        <f>IFERROR('Model výchozí (MV)'!S55*'Provoz výchozí'!N$10/'Provoz výchozí'!AU$10,0)</f>
        <v>0</v>
      </c>
      <c r="U55" s="92">
        <f t="shared" si="44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">
        <v>69</v>
      </c>
      <c r="D56" s="18" t="s">
        <v>49</v>
      </c>
      <c r="E56" s="90">
        <f>IFERROR('Model výchozí (MV)'!E56*'Provoz výchozí'!C$10/'Provoz výchozí'!AG$10,0)</f>
        <v>0</v>
      </c>
      <c r="F56" s="90">
        <f>IFERROR('Model výchozí (MV)'!E56*'Provoz výchozí'!D$10/'Provoz výchozí'!AG$10,0)+IFERROR('Model výchozí (MV)'!F56*'Provoz výchozí'!E$10/'Provoz výchozí'!AH$10,0)</f>
        <v>0</v>
      </c>
      <c r="G56" s="90">
        <f>IFERROR('Model výchozí (MV)'!F56*'Provoz výchozí'!F$10/'Provoz výchozí'!AH$10,0)+IFERROR('Model výchozí (MV)'!G56*'Provoz výchozí'!G$10/'Provoz výchozí'!AI$10,0)</f>
        <v>0</v>
      </c>
      <c r="H56" s="90">
        <f>IFERROR('Model výchozí (MV)'!G56*'Provoz výchozí'!H$10/'Provoz výchozí'!AI$10,0)+IFERROR('Model výchozí (MV)'!H56*'Provoz výchozí'!I$10/'Provoz výchozí'!AJ$10,0)</f>
        <v>0</v>
      </c>
      <c r="I56" s="90">
        <f>IFERROR('Model výchozí (MV)'!H56*'Provoz výchozí'!J$10/'Provoz výchozí'!AJ$10,0)+IFERROR('Model výchozí (MV)'!I56*'Provoz výchozí'!K$10/'Provoz výchozí'!AK$10,0)</f>
        <v>0</v>
      </c>
      <c r="J56" s="90">
        <f>IFERROR('Model výchozí (MV)'!I56*'Provoz výchozí'!K$10/'Provoz výchozí'!AK$10,0)+IFERROR('Model výchozí (MV)'!J56*'Provoz výchozí'!L$10/'Provoz výchozí'!AL$10,0)</f>
        <v>0</v>
      </c>
      <c r="K56" s="90">
        <f>IFERROR('Model výchozí (MV)'!J56*'Provoz výchozí'!L$10/'Provoz výchozí'!AL$10,0)+IFERROR('Model výchozí (MV)'!K56*'Provoz výchozí'!M$10/'Provoz výchozí'!AM$10,0)</f>
        <v>0</v>
      </c>
      <c r="L56" s="90">
        <f>IFERROR('Model výchozí (MV)'!K56*'Provoz výchozí'!M$10/'Provoz výchozí'!AM$10,0)+IFERROR('Model výchozí (MV)'!L56*'Provoz výchozí'!N$10/'Provoz výchozí'!AN$10,0)</f>
        <v>0</v>
      </c>
      <c r="M56" s="90">
        <f>IFERROR('Model výchozí (MV)'!L56*'Provoz výchozí'!N$10/'Provoz výchozí'!AN$10,0)+IFERROR('Model výchozí (MV)'!M56*'Provoz výchozí'!O$10/'Provoz výchozí'!AO$10,0)</f>
        <v>0</v>
      </c>
      <c r="N56" s="90">
        <f>IFERROR('Model výchozí (MV)'!M56*'Provoz výchozí'!O$10/'Provoz výchozí'!AO$10,0)+IFERROR('Model výchozí (MV)'!N56*'Provoz výchozí'!P$10/'Provoz výchozí'!AP$10,0)</f>
        <v>0</v>
      </c>
      <c r="O56" s="90">
        <f>IFERROR('Model výchozí (MV)'!N56*'Provoz výchozí'!P$10/'Provoz výchozí'!AP$10,0)+IFERROR('Model výchozí (MV)'!O56*'Provoz výchozí'!Q$10/'Provoz výchozí'!AQ$10,0)</f>
        <v>0</v>
      </c>
      <c r="P56" s="90">
        <f>IFERROR('Model výchozí (MV)'!O56*'Provoz výchozí'!Q$10/'Provoz výchozí'!AQ$10,0)+IFERROR('Model výchozí (MV)'!P56*'Provoz výchozí'!R$10/'Provoz výchozí'!AR$10,0)</f>
        <v>0</v>
      </c>
      <c r="Q56" s="90">
        <f>IFERROR('Model výchozí (MV)'!P56*'Provoz výchozí'!R$10/'Provoz výchozí'!AR$10,0)+IFERROR('Model výchozí (MV)'!Q56*'Provoz výchozí'!S$10/'Provoz výchozí'!AS$10,0)</f>
        <v>0</v>
      </c>
      <c r="R56" s="90">
        <f>IFERROR('Model výchozí (MV)'!Q56*'Provoz výchozí'!S$10/'Provoz výchozí'!AS$10,0)+IFERROR('Model výchozí (MV)'!R56*'Provoz výchozí'!T$10/'Provoz výchozí'!AT$10,0)</f>
        <v>0</v>
      </c>
      <c r="S56" s="90">
        <f>IFERROR('Model výchozí (MV)'!R56*'Provoz výchozí'!T$10/'Provoz výchozí'!AT$10,0)+IFERROR('Model výchozí (MV)'!S56*'Provoz výchozí'!U$10/'Provoz výchozí'!AU$10,0)</f>
        <v>0</v>
      </c>
      <c r="T56" s="90">
        <f>IFERROR('Model výchozí (MV)'!S56*'Provoz výchozí'!N$10/'Provoz výchozí'!AU$10,0)</f>
        <v>0</v>
      </c>
      <c r="U56" s="92">
        <f t="shared" si="44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">
        <v>70</v>
      </c>
      <c r="C57" s="6"/>
      <c r="D57" s="18"/>
      <c r="E57" s="90">
        <f>IFERROR('Model výchozí (MV)'!E57*'Provoz výchozí'!C$10/'Provoz výchozí'!AG$10,0)</f>
        <v>0</v>
      </c>
      <c r="F57" s="90">
        <f>IFERROR('Model výchozí (MV)'!E57*'Provoz výchozí'!D$10/'Provoz výchozí'!AG$10,0)+IFERROR('Model výchozí (MV)'!F57*'Provoz výchozí'!E$10/'Provoz výchozí'!AH$10,0)</f>
        <v>0</v>
      </c>
      <c r="G57" s="90">
        <f>IFERROR('Model výchozí (MV)'!F57*'Provoz výchozí'!F$10/'Provoz výchozí'!AH$10,0)+IFERROR('Model výchozí (MV)'!G57*'Provoz výchozí'!G$10/'Provoz výchozí'!AI$10,0)</f>
        <v>0</v>
      </c>
      <c r="H57" s="90">
        <f>IFERROR('Model výchozí (MV)'!G57*'Provoz výchozí'!H$10/'Provoz výchozí'!AI$10,0)+IFERROR('Model výchozí (MV)'!H57*'Provoz výchozí'!I$10/'Provoz výchozí'!AJ$10,0)</f>
        <v>0</v>
      </c>
      <c r="I57" s="90">
        <f>IFERROR('Model výchozí (MV)'!H57*'Provoz výchozí'!J$10/'Provoz výchozí'!AJ$10,0)+IFERROR('Model výchozí (MV)'!I57*'Provoz výchozí'!K$10/'Provoz výchozí'!AK$10,0)</f>
        <v>0</v>
      </c>
      <c r="J57" s="90">
        <f>IFERROR('Model výchozí (MV)'!I57*'Provoz výchozí'!K$10/'Provoz výchozí'!AK$10,0)+IFERROR('Model výchozí (MV)'!J57*'Provoz výchozí'!L$10/'Provoz výchozí'!AL$10,0)</f>
        <v>0</v>
      </c>
      <c r="K57" s="90">
        <f>IFERROR('Model výchozí (MV)'!J57*'Provoz výchozí'!L$10/'Provoz výchozí'!AL$10,0)+IFERROR('Model výchozí (MV)'!K57*'Provoz výchozí'!M$10/'Provoz výchozí'!AM$10,0)</f>
        <v>0</v>
      </c>
      <c r="L57" s="90">
        <f>IFERROR('Model výchozí (MV)'!K57*'Provoz výchozí'!M$10/'Provoz výchozí'!AM$10,0)+IFERROR('Model výchozí (MV)'!L57*'Provoz výchozí'!N$10/'Provoz výchozí'!AN$10,0)</f>
        <v>0</v>
      </c>
      <c r="M57" s="90">
        <f>IFERROR('Model výchozí (MV)'!L57*'Provoz výchozí'!N$10/'Provoz výchozí'!AN$10,0)+IFERROR('Model výchozí (MV)'!M57*'Provoz výchozí'!O$10/'Provoz výchozí'!AO$10,0)</f>
        <v>0</v>
      </c>
      <c r="N57" s="90">
        <f>IFERROR('Model výchozí (MV)'!M57*'Provoz výchozí'!O$10/'Provoz výchozí'!AO$10,0)+IFERROR('Model výchozí (MV)'!N57*'Provoz výchozí'!P$10/'Provoz výchozí'!AP$10,0)</f>
        <v>0</v>
      </c>
      <c r="O57" s="90">
        <f>IFERROR('Model výchozí (MV)'!N57*'Provoz výchozí'!P$10/'Provoz výchozí'!AP$10,0)+IFERROR('Model výchozí (MV)'!O57*'Provoz výchozí'!Q$10/'Provoz výchozí'!AQ$10,0)</f>
        <v>0</v>
      </c>
      <c r="P57" s="90">
        <f>IFERROR('Model výchozí (MV)'!O57*'Provoz výchozí'!Q$10/'Provoz výchozí'!AQ$10,0)+IFERROR('Model výchozí (MV)'!P57*'Provoz výchozí'!R$10/'Provoz výchozí'!AR$10,0)</f>
        <v>0</v>
      </c>
      <c r="Q57" s="90">
        <f>IFERROR('Model výchozí (MV)'!P57*'Provoz výchozí'!R$10/'Provoz výchozí'!AR$10,0)+IFERROR('Model výchozí (MV)'!Q57*'Provoz výchozí'!S$10/'Provoz výchozí'!AS$10,0)</f>
        <v>0</v>
      </c>
      <c r="R57" s="90">
        <f>IFERROR('Model výchozí (MV)'!Q57*'Provoz výchozí'!S$10/'Provoz výchozí'!AS$10,0)+IFERROR('Model výchozí (MV)'!R57*'Provoz výchozí'!T$10/'Provoz výchozí'!AT$10,0)</f>
        <v>0</v>
      </c>
      <c r="S57" s="90">
        <f>IFERROR('Model výchozí (MV)'!R57*'Provoz výchozí'!T$10/'Provoz výchozí'!AT$10,0)+IFERROR('Model výchozí (MV)'!S57*'Provoz výchozí'!U$10/'Provoz výchozí'!AU$10,0)</f>
        <v>0</v>
      </c>
      <c r="T57" s="90">
        <f>IFERROR('Model výchozí (MV)'!S57*'Provoz výchozí'!N$10/'Provoz výchozí'!AU$10,0)</f>
        <v>0</v>
      </c>
      <c r="U57" s="92">
        <f t="shared" si="44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">
        <v>71</v>
      </c>
      <c r="C58" s="6"/>
      <c r="D58" s="18"/>
      <c r="E58" s="90">
        <f>IFERROR('Model výchozí (MV)'!E58*'Provoz výchozí'!C$10/'Provoz výchozí'!AG$10,0)</f>
        <v>0</v>
      </c>
      <c r="F58" s="90">
        <f>IFERROR('Model výchozí (MV)'!E58*'Provoz výchozí'!D$10/'Provoz výchozí'!AG$10,0)+IFERROR('Model výchozí (MV)'!F58*'Provoz výchozí'!E$10/'Provoz výchozí'!AH$10,0)</f>
        <v>0</v>
      </c>
      <c r="G58" s="90">
        <f>IFERROR('Model výchozí (MV)'!F58*'Provoz výchozí'!F$10/'Provoz výchozí'!AH$10,0)+IFERROR('Model výchozí (MV)'!G58*'Provoz výchozí'!G$10/'Provoz výchozí'!AI$10,0)</f>
        <v>0</v>
      </c>
      <c r="H58" s="90">
        <f>IFERROR('Model výchozí (MV)'!G58*'Provoz výchozí'!H$10/'Provoz výchozí'!AI$10,0)+IFERROR('Model výchozí (MV)'!H58*'Provoz výchozí'!I$10/'Provoz výchozí'!AJ$10,0)</f>
        <v>0</v>
      </c>
      <c r="I58" s="90">
        <f>IFERROR('Model výchozí (MV)'!H58*'Provoz výchozí'!J$10/'Provoz výchozí'!AJ$10,0)+IFERROR('Model výchozí (MV)'!I58*'Provoz výchozí'!K$10/'Provoz výchozí'!AK$10,0)</f>
        <v>0</v>
      </c>
      <c r="J58" s="90">
        <f>IFERROR('Model výchozí (MV)'!I58*'Provoz výchozí'!K$10/'Provoz výchozí'!AK$10,0)+IFERROR('Model výchozí (MV)'!J58*'Provoz výchozí'!L$10/'Provoz výchozí'!AL$10,0)</f>
        <v>0</v>
      </c>
      <c r="K58" s="90">
        <f>IFERROR('Model výchozí (MV)'!J58*'Provoz výchozí'!L$10/'Provoz výchozí'!AL$10,0)+IFERROR('Model výchozí (MV)'!K58*'Provoz výchozí'!M$10/'Provoz výchozí'!AM$10,0)</f>
        <v>0</v>
      </c>
      <c r="L58" s="90">
        <f>IFERROR('Model výchozí (MV)'!K58*'Provoz výchozí'!M$10/'Provoz výchozí'!AM$10,0)+IFERROR('Model výchozí (MV)'!L58*'Provoz výchozí'!N$10/'Provoz výchozí'!AN$10,0)</f>
        <v>0</v>
      </c>
      <c r="M58" s="90">
        <f>IFERROR('Model výchozí (MV)'!L58*'Provoz výchozí'!N$10/'Provoz výchozí'!AN$10,0)+IFERROR('Model výchozí (MV)'!M58*'Provoz výchozí'!O$10/'Provoz výchozí'!AO$10,0)</f>
        <v>0</v>
      </c>
      <c r="N58" s="90">
        <f>IFERROR('Model výchozí (MV)'!M58*'Provoz výchozí'!O$10/'Provoz výchozí'!AO$10,0)+IFERROR('Model výchozí (MV)'!N58*'Provoz výchozí'!P$10/'Provoz výchozí'!AP$10,0)</f>
        <v>0</v>
      </c>
      <c r="O58" s="90">
        <f>IFERROR('Model výchozí (MV)'!N58*'Provoz výchozí'!P$10/'Provoz výchozí'!AP$10,0)+IFERROR('Model výchozí (MV)'!O58*'Provoz výchozí'!Q$10/'Provoz výchozí'!AQ$10,0)</f>
        <v>0</v>
      </c>
      <c r="P58" s="90">
        <f>IFERROR('Model výchozí (MV)'!O58*'Provoz výchozí'!Q$10/'Provoz výchozí'!AQ$10,0)+IFERROR('Model výchozí (MV)'!P58*'Provoz výchozí'!R$10/'Provoz výchozí'!AR$10,0)</f>
        <v>0</v>
      </c>
      <c r="Q58" s="90">
        <f>IFERROR('Model výchozí (MV)'!P58*'Provoz výchozí'!R$10/'Provoz výchozí'!AR$10,0)+IFERROR('Model výchozí (MV)'!Q58*'Provoz výchozí'!S$10/'Provoz výchozí'!AS$10,0)</f>
        <v>0</v>
      </c>
      <c r="R58" s="90">
        <f>IFERROR('Model výchozí (MV)'!Q58*'Provoz výchozí'!S$10/'Provoz výchozí'!AS$10,0)+IFERROR('Model výchozí (MV)'!R58*'Provoz výchozí'!T$10/'Provoz výchozí'!AT$10,0)</f>
        <v>0</v>
      </c>
      <c r="S58" s="90">
        <f>IFERROR('Model výchozí (MV)'!R58*'Provoz výchozí'!T$10/'Provoz výchozí'!AT$10,0)+IFERROR('Model výchozí (MV)'!S58*'Provoz výchozí'!U$10/'Provoz výchozí'!AU$10,0)</f>
        <v>0</v>
      </c>
      <c r="T58" s="90">
        <f>IFERROR('Model výchozí (MV)'!S58*'Provoz výchozí'!N$10/'Provoz výchozí'!AU$10,0)</f>
        <v>0</v>
      </c>
      <c r="U58" s="92">
        <f t="shared" si="44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">
        <v>72</v>
      </c>
      <c r="C59" s="6"/>
      <c r="D59" s="18"/>
      <c r="E59" s="90">
        <f>IFERROR('Model výchozí (MV)'!E59*'Provoz výchozí'!C$10/'Provoz výchozí'!AG$10,0)</f>
        <v>0</v>
      </c>
      <c r="F59" s="90">
        <f>IFERROR('Model výchozí (MV)'!E59*'Provoz výchozí'!D$10/'Provoz výchozí'!AG$10,0)+IFERROR('Model výchozí (MV)'!F59*'Provoz výchozí'!E$10/'Provoz výchozí'!AH$10,0)</f>
        <v>0</v>
      </c>
      <c r="G59" s="90">
        <f>IFERROR('Model výchozí (MV)'!F59*'Provoz výchozí'!F$10/'Provoz výchozí'!AH$10,0)+IFERROR('Model výchozí (MV)'!G59*'Provoz výchozí'!G$10/'Provoz výchozí'!AI$10,0)</f>
        <v>0</v>
      </c>
      <c r="H59" s="90">
        <f>IFERROR('Model výchozí (MV)'!G59*'Provoz výchozí'!H$10/'Provoz výchozí'!AI$10,0)+IFERROR('Model výchozí (MV)'!H59*'Provoz výchozí'!I$10/'Provoz výchozí'!AJ$10,0)</f>
        <v>0</v>
      </c>
      <c r="I59" s="90">
        <f>IFERROR('Model výchozí (MV)'!H59*'Provoz výchozí'!J$10/'Provoz výchozí'!AJ$10,0)+IFERROR('Model výchozí (MV)'!I59*'Provoz výchozí'!K$10/'Provoz výchozí'!AK$10,0)</f>
        <v>0</v>
      </c>
      <c r="J59" s="90">
        <f>IFERROR('Model výchozí (MV)'!I59*'Provoz výchozí'!K$10/'Provoz výchozí'!AK$10,0)+IFERROR('Model výchozí (MV)'!J59*'Provoz výchozí'!L$10/'Provoz výchozí'!AL$10,0)</f>
        <v>0</v>
      </c>
      <c r="K59" s="90">
        <f>IFERROR('Model výchozí (MV)'!J59*'Provoz výchozí'!L$10/'Provoz výchozí'!AL$10,0)+IFERROR('Model výchozí (MV)'!K59*'Provoz výchozí'!M$10/'Provoz výchozí'!AM$10,0)</f>
        <v>0</v>
      </c>
      <c r="L59" s="90">
        <f>IFERROR('Model výchozí (MV)'!K59*'Provoz výchozí'!M$10/'Provoz výchozí'!AM$10,0)+IFERROR('Model výchozí (MV)'!L59*'Provoz výchozí'!N$10/'Provoz výchozí'!AN$10,0)</f>
        <v>0</v>
      </c>
      <c r="M59" s="90">
        <f>IFERROR('Model výchozí (MV)'!L59*'Provoz výchozí'!N$10/'Provoz výchozí'!AN$10,0)+IFERROR('Model výchozí (MV)'!M59*'Provoz výchozí'!O$10/'Provoz výchozí'!AO$10,0)</f>
        <v>0</v>
      </c>
      <c r="N59" s="90">
        <f>IFERROR('Model výchozí (MV)'!M59*'Provoz výchozí'!O$10/'Provoz výchozí'!AO$10,0)+IFERROR('Model výchozí (MV)'!N59*'Provoz výchozí'!P$10/'Provoz výchozí'!AP$10,0)</f>
        <v>0</v>
      </c>
      <c r="O59" s="90">
        <f>IFERROR('Model výchozí (MV)'!N59*'Provoz výchozí'!P$10/'Provoz výchozí'!AP$10,0)+IFERROR('Model výchozí (MV)'!O59*'Provoz výchozí'!Q$10/'Provoz výchozí'!AQ$10,0)</f>
        <v>0</v>
      </c>
      <c r="P59" s="90">
        <f>IFERROR('Model výchozí (MV)'!O59*'Provoz výchozí'!Q$10/'Provoz výchozí'!AQ$10,0)+IFERROR('Model výchozí (MV)'!P59*'Provoz výchozí'!R$10/'Provoz výchozí'!AR$10,0)</f>
        <v>0</v>
      </c>
      <c r="Q59" s="90">
        <f>IFERROR('Model výchozí (MV)'!P59*'Provoz výchozí'!R$10/'Provoz výchozí'!AR$10,0)+IFERROR('Model výchozí (MV)'!Q59*'Provoz výchozí'!S$10/'Provoz výchozí'!AS$10,0)</f>
        <v>0</v>
      </c>
      <c r="R59" s="90">
        <f>IFERROR('Model výchozí (MV)'!Q59*'Provoz výchozí'!S$10/'Provoz výchozí'!AS$10,0)+IFERROR('Model výchozí (MV)'!R59*'Provoz výchozí'!T$10/'Provoz výchozí'!AT$10,0)</f>
        <v>0</v>
      </c>
      <c r="S59" s="90">
        <f>IFERROR('Model výchozí (MV)'!R59*'Provoz výchozí'!T$10/'Provoz výchozí'!AT$10,0)+IFERROR('Model výchozí (MV)'!S59*'Provoz výchozí'!U$10/'Provoz výchozí'!AU$10,0)</f>
        <v>0</v>
      </c>
      <c r="T59" s="90">
        <f>IFERROR('Model výchozí (MV)'!S59*'Provoz výchozí'!N$10/'Provoz výchozí'!AU$10,0)</f>
        <v>0</v>
      </c>
      <c r="U59" s="92">
        <f t="shared" si="44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">
        <v>73</v>
      </c>
      <c r="C60" s="21"/>
      <c r="D60" s="112"/>
      <c r="E60" s="109">
        <f>IFERROR('Model výchozí (MV)'!E60*'Provoz výchozí'!C$10/'Provoz výchozí'!AG$10,0)</f>
        <v>0</v>
      </c>
      <c r="F60" s="90">
        <f>IFERROR('Model výchozí (MV)'!E60*'Provoz výchozí'!D$10/'Provoz výchozí'!AG$10,0)+IFERROR('Model výchozí (MV)'!F60*'Provoz výchozí'!E$10/'Provoz výchozí'!AH$10,0)</f>
        <v>0</v>
      </c>
      <c r="G60" s="90">
        <f>IFERROR('Model výchozí (MV)'!F60*'Provoz výchozí'!F$10/'Provoz výchozí'!AH$10,0)+IFERROR('Model výchozí (MV)'!G60*'Provoz výchozí'!G$10/'Provoz výchozí'!AI$10,0)</f>
        <v>0</v>
      </c>
      <c r="H60" s="90">
        <f>IFERROR('Model výchozí (MV)'!G60*'Provoz výchozí'!H$10/'Provoz výchozí'!AI$10,0)+IFERROR('Model výchozí (MV)'!H60*'Provoz výchozí'!I$10/'Provoz výchozí'!AJ$10,0)</f>
        <v>0</v>
      </c>
      <c r="I60" s="90">
        <f>IFERROR('Model výchozí (MV)'!H60*'Provoz výchozí'!J$10/'Provoz výchozí'!AJ$10,0)+IFERROR('Model výchozí (MV)'!I60*'Provoz výchozí'!K$10/'Provoz výchozí'!AK$10,0)</f>
        <v>0</v>
      </c>
      <c r="J60" s="90">
        <f>IFERROR('Model výchozí (MV)'!I60*'Provoz výchozí'!K$10/'Provoz výchozí'!AK$10,0)+IFERROR('Model výchozí (MV)'!J60*'Provoz výchozí'!L$10/'Provoz výchozí'!AL$10,0)</f>
        <v>0</v>
      </c>
      <c r="K60" s="90">
        <f>IFERROR('Model výchozí (MV)'!J60*'Provoz výchozí'!L$10/'Provoz výchozí'!AL$10,0)+IFERROR('Model výchozí (MV)'!K60*'Provoz výchozí'!M$10/'Provoz výchozí'!AM$10,0)</f>
        <v>0</v>
      </c>
      <c r="L60" s="90">
        <f>IFERROR('Model výchozí (MV)'!K60*'Provoz výchozí'!M$10/'Provoz výchozí'!AM$10,0)+IFERROR('Model výchozí (MV)'!L60*'Provoz výchozí'!N$10/'Provoz výchozí'!AN$10,0)</f>
        <v>0</v>
      </c>
      <c r="M60" s="90">
        <f>IFERROR('Model výchozí (MV)'!L60*'Provoz výchozí'!N$10/'Provoz výchozí'!AN$10,0)+IFERROR('Model výchozí (MV)'!M60*'Provoz výchozí'!O$10/'Provoz výchozí'!AO$10,0)</f>
        <v>0</v>
      </c>
      <c r="N60" s="90">
        <f>IFERROR('Model výchozí (MV)'!M60*'Provoz výchozí'!O$10/'Provoz výchozí'!AO$10,0)+IFERROR('Model výchozí (MV)'!N60*'Provoz výchozí'!P$10/'Provoz výchozí'!AP$10,0)</f>
        <v>0</v>
      </c>
      <c r="O60" s="90">
        <f>IFERROR('Model výchozí (MV)'!N60*'Provoz výchozí'!P$10/'Provoz výchozí'!AP$10,0)+IFERROR('Model výchozí (MV)'!O60*'Provoz výchozí'!Q$10/'Provoz výchozí'!AQ$10,0)</f>
        <v>0</v>
      </c>
      <c r="P60" s="90">
        <f>IFERROR('Model výchozí (MV)'!O60*'Provoz výchozí'!Q$10/'Provoz výchozí'!AQ$10,0)+IFERROR('Model výchozí (MV)'!P60*'Provoz výchozí'!R$10/'Provoz výchozí'!AR$10,0)</f>
        <v>0</v>
      </c>
      <c r="Q60" s="90">
        <f>IFERROR('Model výchozí (MV)'!P60*'Provoz výchozí'!R$10/'Provoz výchozí'!AR$10,0)+IFERROR('Model výchozí (MV)'!Q60*'Provoz výchozí'!S$10/'Provoz výchozí'!AS$10,0)</f>
        <v>0</v>
      </c>
      <c r="R60" s="90">
        <f>IFERROR('Model výchozí (MV)'!Q60*'Provoz výchozí'!S$10/'Provoz výchozí'!AS$10,0)+IFERROR('Model výchozí (MV)'!R60*'Provoz výchozí'!T$10/'Provoz výchozí'!AT$10,0)</f>
        <v>0</v>
      </c>
      <c r="S60" s="90">
        <f>IFERROR('Model výchozí (MV)'!R60*'Provoz výchozí'!T$10/'Provoz výchozí'!AT$10,0)+IFERROR('Model výchozí (MV)'!S60*'Provoz výchozí'!U$10/'Provoz výchozí'!AU$10,0)</f>
        <v>0</v>
      </c>
      <c r="T60" s="90">
        <f>IFERROR('Model výchozí (MV)'!S60*'Provoz výchozí'!N$10/'Provoz výchozí'!AU$10,0)</f>
        <v>0</v>
      </c>
      <c r="U60" s="95">
        <f t="shared" si="44"/>
        <v>0</v>
      </c>
      <c r="V60" s="156">
        <f>'Model výchozí (MV)'!V60</f>
        <v>0</v>
      </c>
      <c r="W60" s="157">
        <f>'Model výchozí (MV)'!W60</f>
        <v>0</v>
      </c>
      <c r="X60" s="157">
        <f>'Model výchozí (MV)'!X60</f>
        <v>0</v>
      </c>
      <c r="Y60" s="158">
        <f>'Model výchozí (MV)'!Y60</f>
        <v>1</v>
      </c>
    </row>
    <row r="61" spans="1:25" s="1" customFormat="1" ht="15.75" thickBot="1" x14ac:dyDescent="0.3">
      <c r="A61" s="8">
        <v>23</v>
      </c>
      <c r="B61" s="9" t="s">
        <v>74</v>
      </c>
      <c r="C61" s="9"/>
      <c r="D61" s="59" t="s">
        <v>309</v>
      </c>
      <c r="E61" s="96">
        <f t="shared" ref="E61:T61" si="45">SUM(E36:E60)</f>
        <v>0</v>
      </c>
      <c r="F61" s="96">
        <f t="shared" si="45"/>
        <v>0</v>
      </c>
      <c r="G61" s="96">
        <f t="shared" si="45"/>
        <v>0</v>
      </c>
      <c r="H61" s="96">
        <f t="shared" si="45"/>
        <v>0</v>
      </c>
      <c r="I61" s="96">
        <f t="shared" si="45"/>
        <v>0</v>
      </c>
      <c r="J61" s="96">
        <f t="shared" si="45"/>
        <v>0</v>
      </c>
      <c r="K61" s="96">
        <f t="shared" si="45"/>
        <v>0</v>
      </c>
      <c r="L61" s="96">
        <f t="shared" si="45"/>
        <v>0</v>
      </c>
      <c r="M61" s="96">
        <f t="shared" si="45"/>
        <v>0</v>
      </c>
      <c r="N61" s="96">
        <f t="shared" si="45"/>
        <v>0</v>
      </c>
      <c r="O61" s="96">
        <f t="shared" si="45"/>
        <v>0</v>
      </c>
      <c r="P61" s="96">
        <f t="shared" si="45"/>
        <v>0</v>
      </c>
      <c r="Q61" s="96">
        <f t="shared" si="45"/>
        <v>0</v>
      </c>
      <c r="R61" s="96">
        <f t="shared" si="45"/>
        <v>0</v>
      </c>
      <c r="S61" s="96">
        <f t="shared" si="45"/>
        <v>0</v>
      </c>
      <c r="T61" s="96">
        <f t="shared" si="45"/>
        <v>0</v>
      </c>
      <c r="U61" s="97">
        <f t="shared" si="44"/>
        <v>0</v>
      </c>
      <c r="V61" s="97">
        <f>SUMPRODUCT($U36:$U60,V36:V60)</f>
        <v>0</v>
      </c>
      <c r="W61" s="96">
        <f>SUMPRODUCT($U36:$U60,W36:W60)</f>
        <v>0</v>
      </c>
      <c r="X61" s="96">
        <f>SUMPRODUCT($U36:$U60,X36:X60)</f>
        <v>0</v>
      </c>
      <c r="Y61" s="104">
        <f>SUMPRODUCT($U36:$U60,Y36:Y60)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310</v>
      </c>
      <c r="E62" s="85">
        <f>'Provoz výchozí'!AV$10</f>
        <v>132563.22916666669</v>
      </c>
      <c r="F62" s="86">
        <f>'Provoz výchozí'!AW$10</f>
        <v>3181517.4999999995</v>
      </c>
      <c r="G62" s="86">
        <f>'Provoz výchozí'!AX$10</f>
        <v>3181517.4999999995</v>
      </c>
      <c r="H62" s="86">
        <f>'Provoz výchozí'!AY$10</f>
        <v>3181517.4999999995</v>
      </c>
      <c r="I62" s="86">
        <f>'Provoz výchozí'!AZ$10</f>
        <v>3181517.4999999995</v>
      </c>
      <c r="J62" s="86">
        <f>'Provoz výchozí'!BA$10</f>
        <v>3181517.4999999995</v>
      </c>
      <c r="K62" s="86">
        <f>'Provoz výchozí'!BB$10</f>
        <v>3181517.4999999995</v>
      </c>
      <c r="L62" s="86">
        <f>'Provoz výchozí'!BC$10</f>
        <v>3181517.4999999995</v>
      </c>
      <c r="M62" s="86">
        <f>'Provoz výchozí'!BD$10</f>
        <v>3181517.4999999995</v>
      </c>
      <c r="N62" s="86">
        <f>'Provoz výchozí'!BE$10</f>
        <v>3181517.4999999995</v>
      </c>
      <c r="O62" s="86">
        <f>'Provoz výchozí'!BF$10</f>
        <v>3181517.4999999995</v>
      </c>
      <c r="P62" s="86">
        <f>'Provoz výchozí'!BG$10</f>
        <v>3181517.4999999995</v>
      </c>
      <c r="Q62" s="86">
        <f>'Provoz výchozí'!BH$10</f>
        <v>3181517.4999999995</v>
      </c>
      <c r="R62" s="86">
        <f>'Provoz výchozí'!BI$10</f>
        <v>3181517.4999999995</v>
      </c>
      <c r="S62" s="86">
        <f>'Provoz výchozí'!BJ$10</f>
        <v>3181517.4999999995</v>
      </c>
      <c r="T62" s="86">
        <f>'Provoz výchozí'!BK$10</f>
        <v>3048954.270833333</v>
      </c>
      <c r="U62" s="87">
        <f t="shared" si="44"/>
        <v>47722762.5</v>
      </c>
      <c r="V62" s="87">
        <f>$U62</f>
        <v>47722762.5</v>
      </c>
      <c r="W62" s="86">
        <f t="shared" ref="W62:Y62" si="46">$U62</f>
        <v>47722762.5</v>
      </c>
      <c r="X62" s="86">
        <f t="shared" si="46"/>
        <v>47722762.5</v>
      </c>
      <c r="Y62" s="89">
        <f t="shared" si="46"/>
        <v>47722762.5</v>
      </c>
    </row>
    <row r="63" spans="1:25" s="1" customFormat="1" ht="15.75" thickBot="1" x14ac:dyDescent="0.3">
      <c r="A63" s="8">
        <v>27</v>
      </c>
      <c r="B63" s="9" t="s">
        <v>76</v>
      </c>
      <c r="C63" s="9"/>
      <c r="D63" s="59" t="s">
        <v>311</v>
      </c>
      <c r="E63" s="2">
        <f>IFERROR(E61/E62,0)</f>
        <v>0</v>
      </c>
      <c r="F63" s="2">
        <f>IFERROR(F61/F62,0)</f>
        <v>0</v>
      </c>
      <c r="G63" s="2">
        <f t="shared" ref="G63:T63" si="47">IFERROR(G61/G62,0)</f>
        <v>0</v>
      </c>
      <c r="H63" s="2">
        <f t="shared" si="47"/>
        <v>0</v>
      </c>
      <c r="I63" s="2">
        <f t="shared" si="47"/>
        <v>0</v>
      </c>
      <c r="J63" s="2">
        <f t="shared" si="47"/>
        <v>0</v>
      </c>
      <c r="K63" s="2">
        <f t="shared" si="47"/>
        <v>0</v>
      </c>
      <c r="L63" s="2">
        <f t="shared" si="47"/>
        <v>0</v>
      </c>
      <c r="M63" s="2">
        <f t="shared" si="47"/>
        <v>0</v>
      </c>
      <c r="N63" s="2">
        <f t="shared" si="47"/>
        <v>0</v>
      </c>
      <c r="O63" s="2">
        <f t="shared" si="47"/>
        <v>0</v>
      </c>
      <c r="P63" s="2">
        <f t="shared" si="47"/>
        <v>0</v>
      </c>
      <c r="Q63" s="2">
        <f t="shared" si="47"/>
        <v>0</v>
      </c>
      <c r="R63" s="2">
        <f t="shared" si="47"/>
        <v>0</v>
      </c>
      <c r="S63" s="2">
        <f t="shared" si="47"/>
        <v>0</v>
      </c>
      <c r="T63" s="2">
        <f t="shared" si="47"/>
        <v>0</v>
      </c>
      <c r="U63" s="81">
        <f>IFERROR(U61/U62,0)</f>
        <v>0</v>
      </c>
      <c r="V63" s="81">
        <f>IFERROR(V61/V62,0)</f>
        <v>0</v>
      </c>
      <c r="W63" s="2">
        <f t="shared" ref="W63" si="48">IFERROR(W61/W62,0)</f>
        <v>0</v>
      </c>
      <c r="X63" s="2">
        <f t="shared" ref="X63:Y63" si="49">IFERROR(X61/X62,0)</f>
        <v>0</v>
      </c>
      <c r="Y63" s="23">
        <f t="shared" si="49"/>
        <v>0</v>
      </c>
    </row>
    <row r="64" spans="1:25" ht="15.75" thickBot="1" x14ac:dyDescent="0.3"/>
    <row r="65" spans="1:25" x14ac:dyDescent="0.25">
      <c r="A65" s="75" t="s">
        <v>36</v>
      </c>
      <c r="B65" s="76"/>
      <c r="C65" s="76"/>
      <c r="D65" s="110" t="s">
        <v>368</v>
      </c>
      <c r="E65" s="48" t="s">
        <v>8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14" t="s">
        <v>5</v>
      </c>
      <c r="V65" s="421" t="s">
        <v>37</v>
      </c>
      <c r="W65" s="422"/>
      <c r="X65" s="422"/>
      <c r="Y65" s="423"/>
    </row>
    <row r="66" spans="1:25" ht="15.75" thickBot="1" x14ac:dyDescent="0.3">
      <c r="A66" s="10" t="s">
        <v>319</v>
      </c>
      <c r="B66" s="11"/>
      <c r="C66" s="12"/>
      <c r="D66" s="111"/>
      <c r="E66" s="12">
        <f>E35</f>
        <v>2031</v>
      </c>
      <c r="F66" s="12">
        <f>E66+1</f>
        <v>2032</v>
      </c>
      <c r="G66" s="12">
        <f t="shared" ref="G66" si="50">F66+1</f>
        <v>2033</v>
      </c>
      <c r="H66" s="12">
        <f t="shared" ref="H66" si="51">G66+1</f>
        <v>2034</v>
      </c>
      <c r="I66" s="12">
        <f t="shared" ref="I66" si="52">H66+1</f>
        <v>2035</v>
      </c>
      <c r="J66" s="12">
        <f t="shared" ref="J66" si="53">I66+1</f>
        <v>2036</v>
      </c>
      <c r="K66" s="12">
        <f t="shared" ref="K66" si="54">J66+1</f>
        <v>2037</v>
      </c>
      <c r="L66" s="12">
        <f t="shared" ref="L66" si="55">K66+1</f>
        <v>2038</v>
      </c>
      <c r="M66" s="12">
        <f t="shared" ref="M66" si="56">L66+1</f>
        <v>2039</v>
      </c>
      <c r="N66" s="12">
        <f t="shared" ref="N66" si="57">M66+1</f>
        <v>2040</v>
      </c>
      <c r="O66" s="12">
        <f t="shared" ref="O66" si="58">N66+1</f>
        <v>2041</v>
      </c>
      <c r="P66" s="12">
        <f t="shared" ref="P66" si="59">O66+1</f>
        <v>2042</v>
      </c>
      <c r="Q66" s="12">
        <f t="shared" ref="Q66" si="60">P66+1</f>
        <v>2043</v>
      </c>
      <c r="R66" s="12">
        <f t="shared" ref="R66" si="61">Q66+1</f>
        <v>2044</v>
      </c>
      <c r="S66" s="12">
        <f t="shared" ref="S66" si="62">R66+1</f>
        <v>2045</v>
      </c>
      <c r="T66" s="12">
        <f t="shared" ref="T66" si="63">S66+1</f>
        <v>2046</v>
      </c>
      <c r="U66" s="15" t="s">
        <v>38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">
        <v>43</v>
      </c>
      <c r="C67" s="51">
        <v>1.1000000000000001</v>
      </c>
      <c r="D67" s="17" t="s">
        <v>387</v>
      </c>
      <c r="E67" s="83">
        <f>IFERROR('Model výchozí (MV)'!E67*'Provoz výchozí'!C$20/'Provoz výchozí'!AG$20,0)</f>
        <v>0</v>
      </c>
      <c r="F67" s="90">
        <f>IFERROR('Model výchozí (MV)'!E67*'Provoz výchozí'!D$20/'Provoz výchozí'!AG$20,0)+IFERROR('Model výchozí (MV)'!F67*'Provoz výchozí'!E$20/'Provoz výchozí'!AH$20,0)</f>
        <v>0</v>
      </c>
      <c r="G67" s="90">
        <f>IFERROR('Model výchozí (MV)'!F67*'Provoz výchozí'!F$20/'Provoz výchozí'!AH$20,0)+IFERROR('Model výchozí (MV)'!G67*'Provoz výchozí'!G$20/'Provoz výchozí'!AI$20,0)</f>
        <v>0</v>
      </c>
      <c r="H67" s="90">
        <f>IFERROR('Model výchozí (MV)'!G67*'Provoz výchozí'!H$20/'Provoz výchozí'!AI$20,0)+IFERROR('Model výchozí (MV)'!H67*'Provoz výchozí'!I$20/'Provoz výchozí'!AJ$20,0)</f>
        <v>0</v>
      </c>
      <c r="I67" s="90">
        <f>IFERROR('Model výchozí (MV)'!H67*'Provoz výchozí'!J$20/'Provoz výchozí'!AJ$20,0)+IFERROR('Model výchozí (MV)'!I67*'Provoz výchozí'!K$20/'Provoz výchozí'!AK$20,0)</f>
        <v>0</v>
      </c>
      <c r="J67" s="90">
        <f>IFERROR('Model výchozí (MV)'!I67*'Provoz výchozí'!K$20/'Provoz výchozí'!AK$20,0)+IFERROR('Model výchozí (MV)'!J67*'Provoz výchozí'!L$20/'Provoz výchozí'!AL$20,0)</f>
        <v>0</v>
      </c>
      <c r="K67" s="90">
        <f>IFERROR('Model výchozí (MV)'!J67*'Provoz výchozí'!L$20/'Provoz výchozí'!AL$20,0)+IFERROR('Model výchozí (MV)'!K67*'Provoz výchozí'!M$20/'Provoz výchozí'!AM$20,0)</f>
        <v>0</v>
      </c>
      <c r="L67" s="90">
        <f>IFERROR('Model výchozí (MV)'!K67*'Provoz výchozí'!M$20/'Provoz výchozí'!AM$20,0)+IFERROR('Model výchozí (MV)'!L67*'Provoz výchozí'!N$20/'Provoz výchozí'!AN$20,0)</f>
        <v>0</v>
      </c>
      <c r="M67" s="90">
        <f>IFERROR('Model výchozí (MV)'!L67*'Provoz výchozí'!N$20/'Provoz výchozí'!AN$20,0)+IFERROR('Model výchozí (MV)'!M67*'Provoz výchozí'!O$20/'Provoz výchozí'!AO$20,0)</f>
        <v>0</v>
      </c>
      <c r="N67" s="90">
        <f>IFERROR('Model výchozí (MV)'!M67*'Provoz výchozí'!O$20/'Provoz výchozí'!AO$20,0)+IFERROR('Model výchozí (MV)'!N67*'Provoz výchozí'!P$20/'Provoz výchozí'!AP$20,0)</f>
        <v>0</v>
      </c>
      <c r="O67" s="90">
        <f>IFERROR('Model výchozí (MV)'!N67*'Provoz výchozí'!P$20/'Provoz výchozí'!AP$20,0)+IFERROR('Model výchozí (MV)'!O67*'Provoz výchozí'!Q$20/'Provoz výchozí'!AQ$20,0)</f>
        <v>0</v>
      </c>
      <c r="P67" s="90">
        <f>IFERROR('Model výchozí (MV)'!O67*'Provoz výchozí'!Q$20/'Provoz výchozí'!AQ$20,0)+IFERROR('Model výchozí (MV)'!P67*'Provoz výchozí'!R$20/'Provoz výchozí'!AR$20,0)</f>
        <v>0</v>
      </c>
      <c r="Q67" s="90">
        <f>IFERROR('Model výchozí (MV)'!P67*'Provoz výchozí'!R$20/'Provoz výchozí'!AR$20,0)+IFERROR('Model výchozí (MV)'!Q67*'Provoz výchozí'!S$20/'Provoz výchozí'!AS$20,0)</f>
        <v>0</v>
      </c>
      <c r="R67" s="90">
        <f>IFERROR('Model výchozí (MV)'!Q67*'Provoz výchozí'!S$20/'Provoz výchozí'!AS$20,0)+IFERROR('Model výchozí (MV)'!R67*'Provoz výchozí'!T$20/'Provoz výchozí'!AT$20,0)</f>
        <v>0</v>
      </c>
      <c r="S67" s="90">
        <f>IFERROR('Model výchozí (MV)'!R67*'Provoz výchozí'!T$20/'Provoz výchozí'!AT$20,0)+IFERROR('Model výchozí (MV)'!S67*'Provoz výchozí'!U$20/'Provoz výchozí'!AU$20,0)</f>
        <v>0</v>
      </c>
      <c r="T67" s="90">
        <f>IFERROR('Model výchozí (MV)'!S67*'Provoz výchozí'!N$20/'Provoz výchozí'!AU$20,0)</f>
        <v>0</v>
      </c>
      <c r="U67" s="82">
        <f t="shared" ref="U67:U93" si="64">SUM(E67:T67)</f>
        <v>0</v>
      </c>
      <c r="V67" s="160">
        <f>'Model výchozí (MV)'!V67</f>
        <v>0</v>
      </c>
      <c r="W67" s="79">
        <f>'Model výchozí (MV)'!W67</f>
        <v>0</v>
      </c>
      <c r="X67" s="79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">
        <v>257</v>
      </c>
      <c r="E68" s="90">
        <f>IFERROR('Model výchozí (MV)'!E68*'Provoz výchozí'!C$20/'Provoz výchozí'!AG$20,0)</f>
        <v>0</v>
      </c>
      <c r="F68" s="90">
        <f>IFERROR('Model výchozí (MV)'!E68*'Provoz výchozí'!D$20/'Provoz výchozí'!AG$20,0)+IFERROR('Model výchozí (MV)'!F68*'Provoz výchozí'!E$20/'Provoz výchozí'!AH$20,0)</f>
        <v>0</v>
      </c>
      <c r="G68" s="90">
        <f>IFERROR('Model výchozí (MV)'!F68*'Provoz výchozí'!F$20/'Provoz výchozí'!AH$20,0)+IFERROR('Model výchozí (MV)'!G68*'Provoz výchozí'!G$20/'Provoz výchozí'!AI$20,0)</f>
        <v>0</v>
      </c>
      <c r="H68" s="90">
        <f>IFERROR('Model výchozí (MV)'!G68*'Provoz výchozí'!H$20/'Provoz výchozí'!AI$20,0)+IFERROR('Model výchozí (MV)'!H68*'Provoz výchozí'!I$20/'Provoz výchozí'!AJ$20,0)</f>
        <v>0</v>
      </c>
      <c r="I68" s="90">
        <f>IFERROR('Model výchozí (MV)'!H68*'Provoz výchozí'!J$20/'Provoz výchozí'!AJ$20,0)+IFERROR('Model výchozí (MV)'!I68*'Provoz výchozí'!K$20/'Provoz výchozí'!AK$20,0)</f>
        <v>0</v>
      </c>
      <c r="J68" s="90">
        <f>IFERROR('Model výchozí (MV)'!I68*'Provoz výchozí'!K$20/'Provoz výchozí'!AK$20,0)+IFERROR('Model výchozí (MV)'!J68*'Provoz výchozí'!L$20/'Provoz výchozí'!AL$20,0)</f>
        <v>0</v>
      </c>
      <c r="K68" s="90">
        <f>IFERROR('Model výchozí (MV)'!J68*'Provoz výchozí'!L$20/'Provoz výchozí'!AL$20,0)+IFERROR('Model výchozí (MV)'!K68*'Provoz výchozí'!M$20/'Provoz výchozí'!AM$20,0)</f>
        <v>0</v>
      </c>
      <c r="L68" s="90">
        <f>IFERROR('Model výchozí (MV)'!K68*'Provoz výchozí'!M$20/'Provoz výchozí'!AM$20,0)+IFERROR('Model výchozí (MV)'!L68*'Provoz výchozí'!N$20/'Provoz výchozí'!AN$20,0)</f>
        <v>0</v>
      </c>
      <c r="M68" s="90">
        <f>IFERROR('Model výchozí (MV)'!L68*'Provoz výchozí'!N$20/'Provoz výchozí'!AN$20,0)+IFERROR('Model výchozí (MV)'!M68*'Provoz výchozí'!O$20/'Provoz výchozí'!AO$20,0)</f>
        <v>0</v>
      </c>
      <c r="N68" s="90">
        <f>IFERROR('Model výchozí (MV)'!M68*'Provoz výchozí'!O$20/'Provoz výchozí'!AO$20,0)+IFERROR('Model výchozí (MV)'!N68*'Provoz výchozí'!P$20/'Provoz výchozí'!AP$20,0)</f>
        <v>0</v>
      </c>
      <c r="O68" s="90">
        <f>IFERROR('Model výchozí (MV)'!N68*'Provoz výchozí'!P$20/'Provoz výchozí'!AP$20,0)+IFERROR('Model výchozí (MV)'!O68*'Provoz výchozí'!Q$20/'Provoz výchozí'!AQ$20,0)</f>
        <v>0</v>
      </c>
      <c r="P68" s="90">
        <f>IFERROR('Model výchozí (MV)'!O68*'Provoz výchozí'!Q$20/'Provoz výchozí'!AQ$20,0)+IFERROR('Model výchozí (MV)'!P68*'Provoz výchozí'!R$20/'Provoz výchozí'!AR$20,0)</f>
        <v>0</v>
      </c>
      <c r="Q68" s="90">
        <f>IFERROR('Model výchozí (MV)'!P68*'Provoz výchozí'!R$20/'Provoz výchozí'!AR$20,0)+IFERROR('Model výchozí (MV)'!Q68*'Provoz výchozí'!S$20/'Provoz výchozí'!AS$20,0)</f>
        <v>0</v>
      </c>
      <c r="R68" s="90">
        <f>IFERROR('Model výchozí (MV)'!Q68*'Provoz výchozí'!S$20/'Provoz výchozí'!AS$20,0)+IFERROR('Model výchozí (MV)'!R68*'Provoz výchozí'!T$20/'Provoz výchozí'!AT$20,0)</f>
        <v>0</v>
      </c>
      <c r="S68" s="90">
        <f>IFERROR('Model výchozí (MV)'!R68*'Provoz výchozí'!T$20/'Provoz výchozí'!AT$20,0)+IFERROR('Model výchozí (MV)'!S68*'Provoz výchozí'!U$20/'Provoz výchozí'!AU$20,0)</f>
        <v>0</v>
      </c>
      <c r="T68" s="90">
        <f>IFERROR('Model výchozí (MV)'!S68*'Provoz výchozí'!N$20/'Provoz výchozí'!AU$20,0)</f>
        <v>0</v>
      </c>
      <c r="U68" s="92">
        <f t="shared" si="64"/>
        <v>0</v>
      </c>
      <c r="V68" s="73">
        <f>'Model výchozí (MV)'!V68</f>
        <v>0</v>
      </c>
      <c r="W68" s="67">
        <f>'Model výchozí (MV)'!W68</f>
        <v>0</v>
      </c>
      <c r="X68" s="67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">
        <v>45</v>
      </c>
      <c r="C69" s="52"/>
      <c r="D69" s="18"/>
      <c r="E69" s="90">
        <f>IFERROR('Model výchozí (MV)'!E69*'Provoz výchozí'!C$20/'Provoz výchozí'!AG$20,0)</f>
        <v>0</v>
      </c>
      <c r="F69" s="90">
        <f>IFERROR('Model výchozí (MV)'!E69*'Provoz výchozí'!D$20/'Provoz výchozí'!AG$20,0)+IFERROR('Model výchozí (MV)'!F69*'Provoz výchozí'!E$20/'Provoz výchozí'!AH$20,0)</f>
        <v>0</v>
      </c>
      <c r="G69" s="90">
        <f>IFERROR('Model výchozí (MV)'!F69*'Provoz výchozí'!F$20/'Provoz výchozí'!AH$20,0)+IFERROR('Model výchozí (MV)'!G69*'Provoz výchozí'!G$20/'Provoz výchozí'!AI$20,0)</f>
        <v>0</v>
      </c>
      <c r="H69" s="90">
        <f>IFERROR('Model výchozí (MV)'!G69*'Provoz výchozí'!H$20/'Provoz výchozí'!AI$20,0)+IFERROR('Model výchozí (MV)'!H69*'Provoz výchozí'!I$20/'Provoz výchozí'!AJ$20,0)</f>
        <v>0</v>
      </c>
      <c r="I69" s="90">
        <f>IFERROR('Model výchozí (MV)'!H69*'Provoz výchozí'!J$20/'Provoz výchozí'!AJ$20,0)+IFERROR('Model výchozí (MV)'!I69*'Provoz výchozí'!K$20/'Provoz výchozí'!AK$20,0)</f>
        <v>0</v>
      </c>
      <c r="J69" s="90">
        <f>IFERROR('Model výchozí (MV)'!I69*'Provoz výchozí'!K$20/'Provoz výchozí'!AK$20,0)+IFERROR('Model výchozí (MV)'!J69*'Provoz výchozí'!L$20/'Provoz výchozí'!AL$20,0)</f>
        <v>0</v>
      </c>
      <c r="K69" s="90">
        <f>IFERROR('Model výchozí (MV)'!J69*'Provoz výchozí'!L$20/'Provoz výchozí'!AL$20,0)+IFERROR('Model výchozí (MV)'!K69*'Provoz výchozí'!M$20/'Provoz výchozí'!AM$20,0)</f>
        <v>0</v>
      </c>
      <c r="L69" s="90">
        <f>IFERROR('Model výchozí (MV)'!K69*'Provoz výchozí'!M$20/'Provoz výchozí'!AM$20,0)+IFERROR('Model výchozí (MV)'!L69*'Provoz výchozí'!N$20/'Provoz výchozí'!AN$20,0)</f>
        <v>0</v>
      </c>
      <c r="M69" s="90">
        <f>IFERROR('Model výchozí (MV)'!L69*'Provoz výchozí'!N$20/'Provoz výchozí'!AN$20,0)+IFERROR('Model výchozí (MV)'!M69*'Provoz výchozí'!O$20/'Provoz výchozí'!AO$20,0)</f>
        <v>0</v>
      </c>
      <c r="N69" s="90">
        <f>IFERROR('Model výchozí (MV)'!M69*'Provoz výchozí'!O$20/'Provoz výchozí'!AO$20,0)+IFERROR('Model výchozí (MV)'!N69*'Provoz výchozí'!P$20/'Provoz výchozí'!AP$20,0)</f>
        <v>0</v>
      </c>
      <c r="O69" s="90">
        <f>IFERROR('Model výchozí (MV)'!N69*'Provoz výchozí'!P$20/'Provoz výchozí'!AP$20,0)+IFERROR('Model výchozí (MV)'!O69*'Provoz výchozí'!Q$20/'Provoz výchozí'!AQ$20,0)</f>
        <v>0</v>
      </c>
      <c r="P69" s="90">
        <f>IFERROR('Model výchozí (MV)'!O69*'Provoz výchozí'!Q$20/'Provoz výchozí'!AQ$20,0)+IFERROR('Model výchozí (MV)'!P69*'Provoz výchozí'!R$20/'Provoz výchozí'!AR$20,0)</f>
        <v>0</v>
      </c>
      <c r="Q69" s="90">
        <f>IFERROR('Model výchozí (MV)'!P69*'Provoz výchozí'!R$20/'Provoz výchozí'!AR$20,0)+IFERROR('Model výchozí (MV)'!Q69*'Provoz výchozí'!S$20/'Provoz výchozí'!AS$20,0)</f>
        <v>0</v>
      </c>
      <c r="R69" s="90">
        <f>IFERROR('Model výchozí (MV)'!Q69*'Provoz výchozí'!S$20/'Provoz výchozí'!AS$20,0)+IFERROR('Model výchozí (MV)'!R69*'Provoz výchozí'!T$20/'Provoz výchozí'!AT$20,0)</f>
        <v>0</v>
      </c>
      <c r="S69" s="90">
        <f>IFERROR('Model výchozí (MV)'!R69*'Provoz výchozí'!T$20/'Provoz výchozí'!AT$20,0)+IFERROR('Model výchozí (MV)'!S69*'Provoz výchozí'!U$20/'Provoz výchozí'!AU$20,0)</f>
        <v>0</v>
      </c>
      <c r="T69" s="90">
        <f>IFERROR('Model výchozí (MV)'!S69*'Provoz výchozí'!N$20/'Provoz výchozí'!AU$20,0)</f>
        <v>0</v>
      </c>
      <c r="U69" s="92">
        <f t="shared" si="64"/>
        <v>0</v>
      </c>
      <c r="V69" s="73">
        <f>'Model výchozí (MV)'!V69</f>
        <v>0</v>
      </c>
      <c r="W69" s="67">
        <f>'Model výchozí (MV)'!W69</f>
        <v>0</v>
      </c>
      <c r="X69" s="67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">
        <v>46</v>
      </c>
      <c r="C70" s="52"/>
      <c r="D70" s="18"/>
      <c r="E70" s="90">
        <f>IFERROR('Model výchozí (MV)'!E70*'Provoz výchozí'!C$20/'Provoz výchozí'!AG$20,0)</f>
        <v>0</v>
      </c>
      <c r="F70" s="90">
        <f>IFERROR('Model výchozí (MV)'!E70*'Provoz výchozí'!D$20/'Provoz výchozí'!AG$20,0)+IFERROR('Model výchozí (MV)'!F70*'Provoz výchozí'!E$20/'Provoz výchozí'!AH$20,0)</f>
        <v>0</v>
      </c>
      <c r="G70" s="90">
        <f>IFERROR('Model výchozí (MV)'!F70*'Provoz výchozí'!F$20/'Provoz výchozí'!AH$20,0)+IFERROR('Model výchozí (MV)'!G70*'Provoz výchozí'!G$20/'Provoz výchozí'!AI$20,0)</f>
        <v>0</v>
      </c>
      <c r="H70" s="90">
        <f>IFERROR('Model výchozí (MV)'!G70*'Provoz výchozí'!H$20/'Provoz výchozí'!AI$20,0)+IFERROR('Model výchozí (MV)'!H70*'Provoz výchozí'!I$20/'Provoz výchozí'!AJ$20,0)</f>
        <v>0</v>
      </c>
      <c r="I70" s="90">
        <f>IFERROR('Model výchozí (MV)'!H70*'Provoz výchozí'!J$20/'Provoz výchozí'!AJ$20,0)+IFERROR('Model výchozí (MV)'!I70*'Provoz výchozí'!K$20/'Provoz výchozí'!AK$20,0)</f>
        <v>0</v>
      </c>
      <c r="J70" s="90">
        <f>IFERROR('Model výchozí (MV)'!I70*'Provoz výchozí'!K$20/'Provoz výchozí'!AK$20,0)+IFERROR('Model výchozí (MV)'!J70*'Provoz výchozí'!L$20/'Provoz výchozí'!AL$20,0)</f>
        <v>0</v>
      </c>
      <c r="K70" s="90">
        <f>IFERROR('Model výchozí (MV)'!J70*'Provoz výchozí'!L$20/'Provoz výchozí'!AL$20,0)+IFERROR('Model výchozí (MV)'!K70*'Provoz výchozí'!M$20/'Provoz výchozí'!AM$20,0)</f>
        <v>0</v>
      </c>
      <c r="L70" s="90">
        <f>IFERROR('Model výchozí (MV)'!K70*'Provoz výchozí'!M$20/'Provoz výchozí'!AM$20,0)+IFERROR('Model výchozí (MV)'!L70*'Provoz výchozí'!N$20/'Provoz výchozí'!AN$20,0)</f>
        <v>0</v>
      </c>
      <c r="M70" s="90">
        <f>IFERROR('Model výchozí (MV)'!L70*'Provoz výchozí'!N$20/'Provoz výchozí'!AN$20,0)+IFERROR('Model výchozí (MV)'!M70*'Provoz výchozí'!O$20/'Provoz výchozí'!AO$20,0)</f>
        <v>0</v>
      </c>
      <c r="N70" s="90">
        <f>IFERROR('Model výchozí (MV)'!M70*'Provoz výchozí'!O$20/'Provoz výchozí'!AO$20,0)+IFERROR('Model výchozí (MV)'!N70*'Provoz výchozí'!P$20/'Provoz výchozí'!AP$20,0)</f>
        <v>0</v>
      </c>
      <c r="O70" s="90">
        <f>IFERROR('Model výchozí (MV)'!N70*'Provoz výchozí'!P$20/'Provoz výchozí'!AP$20,0)+IFERROR('Model výchozí (MV)'!O70*'Provoz výchozí'!Q$20/'Provoz výchozí'!AQ$20,0)</f>
        <v>0</v>
      </c>
      <c r="P70" s="90">
        <f>IFERROR('Model výchozí (MV)'!O70*'Provoz výchozí'!Q$20/'Provoz výchozí'!AQ$20,0)+IFERROR('Model výchozí (MV)'!P70*'Provoz výchozí'!R$20/'Provoz výchozí'!AR$20,0)</f>
        <v>0</v>
      </c>
      <c r="Q70" s="90">
        <f>IFERROR('Model výchozí (MV)'!P70*'Provoz výchozí'!R$20/'Provoz výchozí'!AR$20,0)+IFERROR('Model výchozí (MV)'!Q70*'Provoz výchozí'!S$20/'Provoz výchozí'!AS$20,0)</f>
        <v>0</v>
      </c>
      <c r="R70" s="90">
        <f>IFERROR('Model výchozí (MV)'!Q70*'Provoz výchozí'!S$20/'Provoz výchozí'!AS$20,0)+IFERROR('Model výchozí (MV)'!R70*'Provoz výchozí'!T$20/'Provoz výchozí'!AT$20,0)</f>
        <v>0</v>
      </c>
      <c r="S70" s="90">
        <f>IFERROR('Model výchozí (MV)'!R70*'Provoz výchozí'!T$20/'Provoz výchozí'!AT$20,0)+IFERROR('Model výchozí (MV)'!S70*'Provoz výchozí'!U$20/'Provoz výchozí'!AU$20,0)</f>
        <v>0</v>
      </c>
      <c r="T70" s="90">
        <f>IFERROR('Model výchozí (MV)'!S70*'Provoz výchozí'!N$20/'Provoz výchozí'!AU$20,0)</f>
        <v>0</v>
      </c>
      <c r="U70" s="92">
        <f t="shared" si="64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">
        <v>47</v>
      </c>
      <c r="C71" s="52"/>
      <c r="D71" s="18"/>
      <c r="E71" s="90">
        <f>IFERROR('Model výchozí (MV)'!E71*'Provoz výchozí'!C$20/'Provoz výchozí'!AG$20,0)</f>
        <v>0</v>
      </c>
      <c r="F71" s="90">
        <f>IFERROR('Model výchozí (MV)'!E71*'Provoz výchozí'!D$20/'Provoz výchozí'!AG$20,0)+IFERROR('Model výchozí (MV)'!F71*'Provoz výchozí'!E$20/'Provoz výchozí'!AH$20,0)</f>
        <v>0</v>
      </c>
      <c r="G71" s="90">
        <f>IFERROR('Model výchozí (MV)'!F71*'Provoz výchozí'!F$20/'Provoz výchozí'!AH$20,0)+IFERROR('Model výchozí (MV)'!G71*'Provoz výchozí'!G$20/'Provoz výchozí'!AI$20,0)</f>
        <v>0</v>
      </c>
      <c r="H71" s="90">
        <f>IFERROR('Model výchozí (MV)'!G71*'Provoz výchozí'!H$20/'Provoz výchozí'!AI$20,0)+IFERROR('Model výchozí (MV)'!H71*'Provoz výchozí'!I$20/'Provoz výchozí'!AJ$20,0)</f>
        <v>0</v>
      </c>
      <c r="I71" s="90">
        <f>IFERROR('Model výchozí (MV)'!H71*'Provoz výchozí'!J$20/'Provoz výchozí'!AJ$20,0)+IFERROR('Model výchozí (MV)'!I71*'Provoz výchozí'!K$20/'Provoz výchozí'!AK$20,0)</f>
        <v>0</v>
      </c>
      <c r="J71" s="90">
        <f>IFERROR('Model výchozí (MV)'!I71*'Provoz výchozí'!K$20/'Provoz výchozí'!AK$20,0)+IFERROR('Model výchozí (MV)'!J71*'Provoz výchozí'!L$20/'Provoz výchozí'!AL$20,0)</f>
        <v>0</v>
      </c>
      <c r="K71" s="90">
        <f>IFERROR('Model výchozí (MV)'!J71*'Provoz výchozí'!L$20/'Provoz výchozí'!AL$20,0)+IFERROR('Model výchozí (MV)'!K71*'Provoz výchozí'!M$20/'Provoz výchozí'!AM$20,0)</f>
        <v>0</v>
      </c>
      <c r="L71" s="90">
        <f>IFERROR('Model výchozí (MV)'!K71*'Provoz výchozí'!M$20/'Provoz výchozí'!AM$20,0)+IFERROR('Model výchozí (MV)'!L71*'Provoz výchozí'!N$20/'Provoz výchozí'!AN$20,0)</f>
        <v>0</v>
      </c>
      <c r="M71" s="90">
        <f>IFERROR('Model výchozí (MV)'!L71*'Provoz výchozí'!N$20/'Provoz výchozí'!AN$20,0)+IFERROR('Model výchozí (MV)'!M71*'Provoz výchozí'!O$20/'Provoz výchozí'!AO$20,0)</f>
        <v>0</v>
      </c>
      <c r="N71" s="90">
        <f>IFERROR('Model výchozí (MV)'!M71*'Provoz výchozí'!O$20/'Provoz výchozí'!AO$20,0)+IFERROR('Model výchozí (MV)'!N71*'Provoz výchozí'!P$20/'Provoz výchozí'!AP$20,0)</f>
        <v>0</v>
      </c>
      <c r="O71" s="90">
        <f>IFERROR('Model výchozí (MV)'!N71*'Provoz výchozí'!P$20/'Provoz výchozí'!AP$20,0)+IFERROR('Model výchozí (MV)'!O71*'Provoz výchozí'!Q$20/'Provoz výchozí'!AQ$20,0)</f>
        <v>0</v>
      </c>
      <c r="P71" s="90">
        <f>IFERROR('Model výchozí (MV)'!O71*'Provoz výchozí'!Q$20/'Provoz výchozí'!AQ$20,0)+IFERROR('Model výchozí (MV)'!P71*'Provoz výchozí'!R$20/'Provoz výchozí'!AR$20,0)</f>
        <v>0</v>
      </c>
      <c r="Q71" s="90">
        <f>IFERROR('Model výchozí (MV)'!P71*'Provoz výchozí'!R$20/'Provoz výchozí'!AR$20,0)+IFERROR('Model výchozí (MV)'!Q71*'Provoz výchozí'!S$20/'Provoz výchozí'!AS$20,0)</f>
        <v>0</v>
      </c>
      <c r="R71" s="90">
        <f>IFERROR('Model výchozí (MV)'!Q71*'Provoz výchozí'!S$20/'Provoz výchozí'!AS$20,0)+IFERROR('Model výchozí (MV)'!R71*'Provoz výchozí'!T$20/'Provoz výchozí'!AT$20,0)</f>
        <v>0</v>
      </c>
      <c r="S71" s="90">
        <f>IFERROR('Model výchozí (MV)'!R71*'Provoz výchozí'!T$20/'Provoz výchozí'!AT$20,0)+IFERROR('Model výchozí (MV)'!S71*'Provoz výchozí'!U$20/'Provoz výchozí'!AU$20,0)</f>
        <v>0</v>
      </c>
      <c r="T71" s="90">
        <f>IFERROR('Model výchozí (MV)'!S71*'Provoz výchozí'!N$20/'Provoz výchozí'!AU$20,0)</f>
        <v>0</v>
      </c>
      <c r="U71" s="92">
        <f t="shared" si="64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">
        <v>48</v>
      </c>
      <c r="C72" s="52">
        <v>5.0999999999999996</v>
      </c>
      <c r="D72" s="19" t="s">
        <v>378</v>
      </c>
      <c r="E72" s="90">
        <f>IFERROR('Model výchozí (MV)'!E72*'Provoz výchozí'!C$20/'Provoz výchozí'!AG$20,0)</f>
        <v>0</v>
      </c>
      <c r="F72" s="90">
        <f>IFERROR('Model výchozí (MV)'!E72*'Provoz výchozí'!D$20/'Provoz výchozí'!AG$20,0)+IFERROR('Model výchozí (MV)'!F72*'Provoz výchozí'!E$20/'Provoz výchozí'!AH$20,0)</f>
        <v>0</v>
      </c>
      <c r="G72" s="90">
        <f>IFERROR('Model výchozí (MV)'!F72*'Provoz výchozí'!F$20/'Provoz výchozí'!AH$20,0)+IFERROR('Model výchozí (MV)'!G72*'Provoz výchozí'!G$20/'Provoz výchozí'!AI$20,0)</f>
        <v>0</v>
      </c>
      <c r="H72" s="90">
        <f>IFERROR('Model výchozí (MV)'!G72*'Provoz výchozí'!H$20/'Provoz výchozí'!AI$20,0)+IFERROR('Model výchozí (MV)'!H72*'Provoz výchozí'!I$20/'Provoz výchozí'!AJ$20,0)</f>
        <v>0</v>
      </c>
      <c r="I72" s="90">
        <f>IFERROR('Model výchozí (MV)'!H72*'Provoz výchozí'!J$20/'Provoz výchozí'!AJ$20,0)+IFERROR('Model výchozí (MV)'!I72*'Provoz výchozí'!K$20/'Provoz výchozí'!AK$20,0)</f>
        <v>0</v>
      </c>
      <c r="J72" s="90">
        <f>IFERROR('Model výchozí (MV)'!I72*'Provoz výchozí'!K$20/'Provoz výchozí'!AK$20,0)+IFERROR('Model výchozí (MV)'!J72*'Provoz výchozí'!L$20/'Provoz výchozí'!AL$20,0)</f>
        <v>0</v>
      </c>
      <c r="K72" s="90">
        <f>IFERROR('Model výchozí (MV)'!J72*'Provoz výchozí'!L$20/'Provoz výchozí'!AL$20,0)+IFERROR('Model výchozí (MV)'!K72*'Provoz výchozí'!M$20/'Provoz výchozí'!AM$20,0)</f>
        <v>0</v>
      </c>
      <c r="L72" s="90">
        <f>IFERROR('Model výchozí (MV)'!K72*'Provoz výchozí'!M$20/'Provoz výchozí'!AM$20,0)+IFERROR('Model výchozí (MV)'!L72*'Provoz výchozí'!N$20/'Provoz výchozí'!AN$20,0)</f>
        <v>0</v>
      </c>
      <c r="M72" s="90">
        <f>IFERROR('Model výchozí (MV)'!L72*'Provoz výchozí'!N$20/'Provoz výchozí'!AN$20,0)+IFERROR('Model výchozí (MV)'!M72*'Provoz výchozí'!O$20/'Provoz výchozí'!AO$20,0)</f>
        <v>0</v>
      </c>
      <c r="N72" s="90">
        <f>IFERROR('Model výchozí (MV)'!M72*'Provoz výchozí'!O$20/'Provoz výchozí'!AO$20,0)+IFERROR('Model výchozí (MV)'!N72*'Provoz výchozí'!P$20/'Provoz výchozí'!AP$20,0)</f>
        <v>0</v>
      </c>
      <c r="O72" s="90">
        <f>IFERROR('Model výchozí (MV)'!N72*'Provoz výchozí'!P$20/'Provoz výchozí'!AP$20,0)+IFERROR('Model výchozí (MV)'!O72*'Provoz výchozí'!Q$20/'Provoz výchozí'!AQ$20,0)</f>
        <v>0</v>
      </c>
      <c r="P72" s="90">
        <f>IFERROR('Model výchozí (MV)'!O72*'Provoz výchozí'!Q$20/'Provoz výchozí'!AQ$20,0)+IFERROR('Model výchozí (MV)'!P72*'Provoz výchozí'!R$20/'Provoz výchozí'!AR$20,0)</f>
        <v>0</v>
      </c>
      <c r="Q72" s="90">
        <f>IFERROR('Model výchozí (MV)'!P72*'Provoz výchozí'!R$20/'Provoz výchozí'!AR$20,0)+IFERROR('Model výchozí (MV)'!Q72*'Provoz výchozí'!S$20/'Provoz výchozí'!AS$20,0)</f>
        <v>0</v>
      </c>
      <c r="R72" s="90">
        <f>IFERROR('Model výchozí (MV)'!Q72*'Provoz výchozí'!S$20/'Provoz výchozí'!AS$20,0)+IFERROR('Model výchozí (MV)'!R72*'Provoz výchozí'!T$20/'Provoz výchozí'!AT$20,0)</f>
        <v>0</v>
      </c>
      <c r="S72" s="90">
        <f>IFERROR('Model výchozí (MV)'!R72*'Provoz výchozí'!T$20/'Provoz výchozí'!AT$20,0)+IFERROR('Model výchozí (MV)'!S72*'Provoz výchozí'!U$20/'Provoz výchozí'!AU$20,0)</f>
        <v>0</v>
      </c>
      <c r="T72" s="90">
        <f>IFERROR('Model výchozí (MV)'!S72*'Provoz výchozí'!N$20/'Provoz výchozí'!AU$20,0)</f>
        <v>0</v>
      </c>
      <c r="U72" s="92">
        <f t="shared" si="64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A73" s="5"/>
      <c r="B73" s="6"/>
      <c r="C73" s="52" t="s">
        <v>324</v>
      </c>
      <c r="D73" s="19" t="s">
        <v>49</v>
      </c>
      <c r="E73" s="90">
        <f>IFERROR('Model výchozí (MV)'!E73*'Provoz výchozí'!C$20/'Provoz výchozí'!AG$20,0)</f>
        <v>0</v>
      </c>
      <c r="F73" s="90">
        <f>IFERROR('Model výchozí (MV)'!E73*'Provoz výchozí'!D$20/'Provoz výchozí'!AG$20,0)+IFERROR('Model výchozí (MV)'!F73*'Provoz výchozí'!E$20/'Provoz výchozí'!AH$20,0)</f>
        <v>0</v>
      </c>
      <c r="G73" s="90">
        <f>IFERROR('Model výchozí (MV)'!F73*'Provoz výchozí'!F$20/'Provoz výchozí'!AH$20,0)+IFERROR('Model výchozí (MV)'!G73*'Provoz výchozí'!G$20/'Provoz výchozí'!AI$20,0)</f>
        <v>0</v>
      </c>
      <c r="H73" s="90">
        <f>IFERROR('Model výchozí (MV)'!G73*'Provoz výchozí'!H$20/'Provoz výchozí'!AI$20,0)+IFERROR('Model výchozí (MV)'!H73*'Provoz výchozí'!I$20/'Provoz výchozí'!AJ$20,0)</f>
        <v>0</v>
      </c>
      <c r="I73" s="90">
        <f>IFERROR('Model výchozí (MV)'!H73*'Provoz výchozí'!J$20/'Provoz výchozí'!AJ$20,0)+IFERROR('Model výchozí (MV)'!I73*'Provoz výchozí'!K$20/'Provoz výchozí'!AK$20,0)</f>
        <v>0</v>
      </c>
      <c r="J73" s="90">
        <f>IFERROR('Model výchozí (MV)'!I73*'Provoz výchozí'!K$20/'Provoz výchozí'!AK$20,0)+IFERROR('Model výchozí (MV)'!J73*'Provoz výchozí'!L$20/'Provoz výchozí'!AL$20,0)</f>
        <v>0</v>
      </c>
      <c r="K73" s="90">
        <f>IFERROR('Model výchozí (MV)'!J73*'Provoz výchozí'!L$20/'Provoz výchozí'!AL$20,0)+IFERROR('Model výchozí (MV)'!K73*'Provoz výchozí'!M$20/'Provoz výchozí'!AM$20,0)</f>
        <v>0</v>
      </c>
      <c r="L73" s="90">
        <f>IFERROR('Model výchozí (MV)'!K73*'Provoz výchozí'!M$20/'Provoz výchozí'!AM$20,0)+IFERROR('Model výchozí (MV)'!L73*'Provoz výchozí'!N$20/'Provoz výchozí'!AN$20,0)</f>
        <v>0</v>
      </c>
      <c r="M73" s="90">
        <f>IFERROR('Model výchozí (MV)'!L73*'Provoz výchozí'!N$20/'Provoz výchozí'!AN$20,0)+IFERROR('Model výchozí (MV)'!M73*'Provoz výchozí'!O$20/'Provoz výchozí'!AO$20,0)</f>
        <v>0</v>
      </c>
      <c r="N73" s="90">
        <f>IFERROR('Model výchozí (MV)'!M73*'Provoz výchozí'!O$20/'Provoz výchozí'!AO$20,0)+IFERROR('Model výchozí (MV)'!N73*'Provoz výchozí'!P$20/'Provoz výchozí'!AP$20,0)</f>
        <v>0</v>
      </c>
      <c r="O73" s="90">
        <f>IFERROR('Model výchozí (MV)'!N73*'Provoz výchozí'!P$20/'Provoz výchozí'!AP$20,0)+IFERROR('Model výchozí (MV)'!O73*'Provoz výchozí'!Q$20/'Provoz výchozí'!AQ$20,0)</f>
        <v>0</v>
      </c>
      <c r="P73" s="90">
        <f>IFERROR('Model výchozí (MV)'!O73*'Provoz výchozí'!Q$20/'Provoz výchozí'!AQ$20,0)+IFERROR('Model výchozí (MV)'!P73*'Provoz výchozí'!R$20/'Provoz výchozí'!AR$20,0)</f>
        <v>0</v>
      </c>
      <c r="Q73" s="90">
        <f>IFERROR('Model výchozí (MV)'!P73*'Provoz výchozí'!R$20/'Provoz výchozí'!AR$20,0)+IFERROR('Model výchozí (MV)'!Q73*'Provoz výchozí'!S$20/'Provoz výchozí'!AS$20,0)</f>
        <v>0</v>
      </c>
      <c r="R73" s="90">
        <f>IFERROR('Model výchozí (MV)'!Q73*'Provoz výchozí'!S$20/'Provoz výchozí'!AS$20,0)+IFERROR('Model výchozí (MV)'!R73*'Provoz výchozí'!T$20/'Provoz výchozí'!AT$20,0)</f>
        <v>0</v>
      </c>
      <c r="S73" s="90">
        <f>IFERROR('Model výchozí (MV)'!R73*'Provoz výchozí'!T$20/'Provoz výchozí'!AT$20,0)+IFERROR('Model výchozí (MV)'!S73*'Provoz výchozí'!U$20/'Provoz výchozí'!AU$20,0)</f>
        <v>0</v>
      </c>
      <c r="T73" s="90">
        <f>IFERROR('Model výchozí (MV)'!S73*'Provoz výchozí'!N$20/'Provoz výchozí'!AU$20,0)</f>
        <v>0</v>
      </c>
      <c r="U73" s="92">
        <f t="shared" si="64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">
        <v>50</v>
      </c>
      <c r="C74" s="52"/>
      <c r="D74" s="18"/>
      <c r="E74" s="90">
        <f>IFERROR('Model výchozí (MV)'!E74*'Provoz výchozí'!C$20/'Provoz výchozí'!AG$20,0)</f>
        <v>0</v>
      </c>
      <c r="F74" s="90">
        <f>IFERROR('Model výchozí (MV)'!E74*'Provoz výchozí'!D$20/'Provoz výchozí'!AG$20,0)+IFERROR('Model výchozí (MV)'!F74*'Provoz výchozí'!E$20/'Provoz výchozí'!AH$20,0)</f>
        <v>0</v>
      </c>
      <c r="G74" s="90">
        <f>IFERROR('Model výchozí (MV)'!F74*'Provoz výchozí'!F$20/'Provoz výchozí'!AH$20,0)+IFERROR('Model výchozí (MV)'!G74*'Provoz výchozí'!G$20/'Provoz výchozí'!AI$20,0)</f>
        <v>0</v>
      </c>
      <c r="H74" s="90">
        <f>IFERROR('Model výchozí (MV)'!G74*'Provoz výchozí'!H$20/'Provoz výchozí'!AI$20,0)+IFERROR('Model výchozí (MV)'!H74*'Provoz výchozí'!I$20/'Provoz výchozí'!AJ$20,0)</f>
        <v>0</v>
      </c>
      <c r="I74" s="90">
        <f>IFERROR('Model výchozí (MV)'!H74*'Provoz výchozí'!J$20/'Provoz výchozí'!AJ$20,0)+IFERROR('Model výchozí (MV)'!I74*'Provoz výchozí'!K$20/'Provoz výchozí'!AK$20,0)</f>
        <v>0</v>
      </c>
      <c r="J74" s="90">
        <f>IFERROR('Model výchozí (MV)'!I74*'Provoz výchozí'!K$20/'Provoz výchozí'!AK$20,0)+IFERROR('Model výchozí (MV)'!J74*'Provoz výchozí'!L$20/'Provoz výchozí'!AL$20,0)</f>
        <v>0</v>
      </c>
      <c r="K74" s="90">
        <f>IFERROR('Model výchozí (MV)'!J74*'Provoz výchozí'!L$20/'Provoz výchozí'!AL$20,0)+IFERROR('Model výchozí (MV)'!K74*'Provoz výchozí'!M$20/'Provoz výchozí'!AM$20,0)</f>
        <v>0</v>
      </c>
      <c r="L74" s="90">
        <f>IFERROR('Model výchozí (MV)'!K74*'Provoz výchozí'!M$20/'Provoz výchozí'!AM$20,0)+IFERROR('Model výchozí (MV)'!L74*'Provoz výchozí'!N$20/'Provoz výchozí'!AN$20,0)</f>
        <v>0</v>
      </c>
      <c r="M74" s="90">
        <f>IFERROR('Model výchozí (MV)'!L74*'Provoz výchozí'!N$20/'Provoz výchozí'!AN$20,0)+IFERROR('Model výchozí (MV)'!M74*'Provoz výchozí'!O$20/'Provoz výchozí'!AO$20,0)</f>
        <v>0</v>
      </c>
      <c r="N74" s="90">
        <f>IFERROR('Model výchozí (MV)'!M74*'Provoz výchozí'!O$20/'Provoz výchozí'!AO$20,0)+IFERROR('Model výchozí (MV)'!N74*'Provoz výchozí'!P$20/'Provoz výchozí'!AP$20,0)</f>
        <v>0</v>
      </c>
      <c r="O74" s="90">
        <f>IFERROR('Model výchozí (MV)'!N74*'Provoz výchozí'!P$20/'Provoz výchozí'!AP$20,0)+IFERROR('Model výchozí (MV)'!O74*'Provoz výchozí'!Q$20/'Provoz výchozí'!AQ$20,0)</f>
        <v>0</v>
      </c>
      <c r="P74" s="90">
        <f>IFERROR('Model výchozí (MV)'!O74*'Provoz výchozí'!Q$20/'Provoz výchozí'!AQ$20,0)+IFERROR('Model výchozí (MV)'!P74*'Provoz výchozí'!R$20/'Provoz výchozí'!AR$20,0)</f>
        <v>0</v>
      </c>
      <c r="Q74" s="90">
        <f>IFERROR('Model výchozí (MV)'!P74*'Provoz výchozí'!R$20/'Provoz výchozí'!AR$20,0)+IFERROR('Model výchozí (MV)'!Q74*'Provoz výchozí'!S$20/'Provoz výchozí'!AS$20,0)</f>
        <v>0</v>
      </c>
      <c r="R74" s="90">
        <f>IFERROR('Model výchozí (MV)'!Q74*'Provoz výchozí'!S$20/'Provoz výchozí'!AS$20,0)+IFERROR('Model výchozí (MV)'!R74*'Provoz výchozí'!T$20/'Provoz výchozí'!AT$20,0)</f>
        <v>0</v>
      </c>
      <c r="S74" s="90">
        <f>IFERROR('Model výchozí (MV)'!R74*'Provoz výchozí'!T$20/'Provoz výchozí'!AT$20,0)+IFERROR('Model výchozí (MV)'!S74*'Provoz výchozí'!U$20/'Provoz výchozí'!AU$20,0)</f>
        <v>0</v>
      </c>
      <c r="T74" s="90">
        <f>IFERROR('Model výchozí (MV)'!S74*'Provoz výchozí'!N$20/'Provoz výchozí'!AU$20,0)</f>
        <v>0</v>
      </c>
      <c r="U74" s="92">
        <f t="shared" si="64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">
        <v>51</v>
      </c>
      <c r="C75" s="52">
        <v>7.1</v>
      </c>
      <c r="D75" s="18" t="s">
        <v>52</v>
      </c>
      <c r="E75" s="90">
        <f>IFERROR('Model výchozí (MV)'!E75*'Provoz výchozí'!C$20/'Provoz výchozí'!AG$20,0)</f>
        <v>0</v>
      </c>
      <c r="F75" s="90">
        <f>IFERROR('Model výchozí (MV)'!E75*'Provoz výchozí'!D$20/'Provoz výchozí'!AG$20,0)+IFERROR('Model výchozí (MV)'!F75*'Provoz výchozí'!E$20/'Provoz výchozí'!AH$20,0)</f>
        <v>0</v>
      </c>
      <c r="G75" s="90">
        <f>IFERROR('Model výchozí (MV)'!F75*'Provoz výchozí'!F$20/'Provoz výchozí'!AH$20,0)+IFERROR('Model výchozí (MV)'!G75*'Provoz výchozí'!G$20/'Provoz výchozí'!AI$20,0)</f>
        <v>0</v>
      </c>
      <c r="H75" s="90">
        <f>IFERROR('Model výchozí (MV)'!G75*'Provoz výchozí'!H$20/'Provoz výchozí'!AI$20,0)+IFERROR('Model výchozí (MV)'!H75*'Provoz výchozí'!I$20/'Provoz výchozí'!AJ$20,0)</f>
        <v>0</v>
      </c>
      <c r="I75" s="90">
        <f>IFERROR('Model výchozí (MV)'!H75*'Provoz výchozí'!J$20/'Provoz výchozí'!AJ$20,0)+IFERROR('Model výchozí (MV)'!I75*'Provoz výchozí'!K$20/'Provoz výchozí'!AK$20,0)</f>
        <v>0</v>
      </c>
      <c r="J75" s="90">
        <f>IFERROR('Model výchozí (MV)'!I75*'Provoz výchozí'!K$20/'Provoz výchozí'!AK$20,0)+IFERROR('Model výchozí (MV)'!J75*'Provoz výchozí'!L$20/'Provoz výchozí'!AL$20,0)</f>
        <v>0</v>
      </c>
      <c r="K75" s="90">
        <f>IFERROR('Model výchozí (MV)'!J75*'Provoz výchozí'!L$20/'Provoz výchozí'!AL$20,0)+IFERROR('Model výchozí (MV)'!K75*'Provoz výchozí'!M$20/'Provoz výchozí'!AM$20,0)</f>
        <v>0</v>
      </c>
      <c r="L75" s="90">
        <f>IFERROR('Model výchozí (MV)'!K75*'Provoz výchozí'!M$20/'Provoz výchozí'!AM$20,0)+IFERROR('Model výchozí (MV)'!L75*'Provoz výchozí'!N$20/'Provoz výchozí'!AN$20,0)</f>
        <v>0</v>
      </c>
      <c r="M75" s="90">
        <f>IFERROR('Model výchozí (MV)'!L75*'Provoz výchozí'!N$20/'Provoz výchozí'!AN$20,0)+IFERROR('Model výchozí (MV)'!M75*'Provoz výchozí'!O$20/'Provoz výchozí'!AO$20,0)</f>
        <v>0</v>
      </c>
      <c r="N75" s="90">
        <f>IFERROR('Model výchozí (MV)'!M75*'Provoz výchozí'!O$20/'Provoz výchozí'!AO$20,0)+IFERROR('Model výchozí (MV)'!N75*'Provoz výchozí'!P$20/'Provoz výchozí'!AP$20,0)</f>
        <v>0</v>
      </c>
      <c r="O75" s="90">
        <f>IFERROR('Model výchozí (MV)'!N75*'Provoz výchozí'!P$20/'Provoz výchozí'!AP$20,0)+IFERROR('Model výchozí (MV)'!O75*'Provoz výchozí'!Q$20/'Provoz výchozí'!AQ$20,0)</f>
        <v>0</v>
      </c>
      <c r="P75" s="90">
        <f>IFERROR('Model výchozí (MV)'!O75*'Provoz výchozí'!Q$20/'Provoz výchozí'!AQ$20,0)+IFERROR('Model výchozí (MV)'!P75*'Provoz výchozí'!R$20/'Provoz výchozí'!AR$20,0)</f>
        <v>0</v>
      </c>
      <c r="Q75" s="90">
        <f>IFERROR('Model výchozí (MV)'!P75*'Provoz výchozí'!R$20/'Provoz výchozí'!AR$20,0)+IFERROR('Model výchozí (MV)'!Q75*'Provoz výchozí'!S$20/'Provoz výchozí'!AS$20,0)</f>
        <v>0</v>
      </c>
      <c r="R75" s="90">
        <f>IFERROR('Model výchozí (MV)'!Q75*'Provoz výchozí'!S$20/'Provoz výchozí'!AS$20,0)+IFERROR('Model výchozí (MV)'!R75*'Provoz výchozí'!T$20/'Provoz výchozí'!AT$20,0)</f>
        <v>0</v>
      </c>
      <c r="S75" s="90">
        <f>IFERROR('Model výchozí (MV)'!R75*'Provoz výchozí'!T$20/'Provoz výchozí'!AT$20,0)+IFERROR('Model výchozí (MV)'!S75*'Provoz výchozí'!U$20/'Provoz výchozí'!AU$20,0)</f>
        <v>0</v>
      </c>
      <c r="T75" s="90">
        <f>IFERROR('Model výchozí (MV)'!S75*'Provoz výchozí'!N$20/'Provoz výchozí'!AU$20,0)</f>
        <v>0</v>
      </c>
      <c r="U75" s="92">
        <f t="shared" si="64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">
        <v>53</v>
      </c>
      <c r="D76" s="18" t="s">
        <v>54</v>
      </c>
      <c r="E76" s="90">
        <f>IFERROR('Model výchozí (MV)'!E76*'Provoz výchozí'!C$20/'Provoz výchozí'!AG$20,0)</f>
        <v>0</v>
      </c>
      <c r="F76" s="90">
        <f>IFERROR('Model výchozí (MV)'!E76*'Provoz výchozí'!D$20/'Provoz výchozí'!AG$20,0)+IFERROR('Model výchozí (MV)'!F76*'Provoz výchozí'!E$20/'Provoz výchozí'!AH$20,0)</f>
        <v>0</v>
      </c>
      <c r="G76" s="90">
        <f>IFERROR('Model výchozí (MV)'!F76*'Provoz výchozí'!F$20/'Provoz výchozí'!AH$20,0)+IFERROR('Model výchozí (MV)'!G76*'Provoz výchozí'!G$20/'Provoz výchozí'!AI$20,0)</f>
        <v>0</v>
      </c>
      <c r="H76" s="90">
        <f>IFERROR('Model výchozí (MV)'!G76*'Provoz výchozí'!H$20/'Provoz výchozí'!AI$20,0)+IFERROR('Model výchozí (MV)'!H76*'Provoz výchozí'!I$20/'Provoz výchozí'!AJ$20,0)</f>
        <v>0</v>
      </c>
      <c r="I76" s="90">
        <f>IFERROR('Model výchozí (MV)'!H76*'Provoz výchozí'!J$20/'Provoz výchozí'!AJ$20,0)+IFERROR('Model výchozí (MV)'!I76*'Provoz výchozí'!K$20/'Provoz výchozí'!AK$20,0)</f>
        <v>0</v>
      </c>
      <c r="J76" s="90">
        <f>IFERROR('Model výchozí (MV)'!I76*'Provoz výchozí'!K$20/'Provoz výchozí'!AK$20,0)+IFERROR('Model výchozí (MV)'!J76*'Provoz výchozí'!L$20/'Provoz výchozí'!AL$20,0)</f>
        <v>0</v>
      </c>
      <c r="K76" s="90">
        <f>IFERROR('Model výchozí (MV)'!J76*'Provoz výchozí'!L$20/'Provoz výchozí'!AL$20,0)+IFERROR('Model výchozí (MV)'!K76*'Provoz výchozí'!M$20/'Provoz výchozí'!AM$20,0)</f>
        <v>0</v>
      </c>
      <c r="L76" s="90">
        <f>IFERROR('Model výchozí (MV)'!K76*'Provoz výchozí'!M$20/'Provoz výchozí'!AM$20,0)+IFERROR('Model výchozí (MV)'!L76*'Provoz výchozí'!N$20/'Provoz výchozí'!AN$20,0)</f>
        <v>0</v>
      </c>
      <c r="M76" s="90">
        <f>IFERROR('Model výchozí (MV)'!L76*'Provoz výchozí'!N$20/'Provoz výchozí'!AN$20,0)+IFERROR('Model výchozí (MV)'!M76*'Provoz výchozí'!O$20/'Provoz výchozí'!AO$20,0)</f>
        <v>0</v>
      </c>
      <c r="N76" s="90">
        <f>IFERROR('Model výchozí (MV)'!M76*'Provoz výchozí'!O$20/'Provoz výchozí'!AO$20,0)+IFERROR('Model výchozí (MV)'!N76*'Provoz výchozí'!P$20/'Provoz výchozí'!AP$20,0)</f>
        <v>0</v>
      </c>
      <c r="O76" s="90">
        <f>IFERROR('Model výchozí (MV)'!N76*'Provoz výchozí'!P$20/'Provoz výchozí'!AP$20,0)+IFERROR('Model výchozí (MV)'!O76*'Provoz výchozí'!Q$20/'Provoz výchozí'!AQ$20,0)</f>
        <v>0</v>
      </c>
      <c r="P76" s="90">
        <f>IFERROR('Model výchozí (MV)'!O76*'Provoz výchozí'!Q$20/'Provoz výchozí'!AQ$20,0)+IFERROR('Model výchozí (MV)'!P76*'Provoz výchozí'!R$20/'Provoz výchozí'!AR$20,0)</f>
        <v>0</v>
      </c>
      <c r="Q76" s="90">
        <f>IFERROR('Model výchozí (MV)'!P76*'Provoz výchozí'!R$20/'Provoz výchozí'!AR$20,0)+IFERROR('Model výchozí (MV)'!Q76*'Provoz výchozí'!S$20/'Provoz výchozí'!AS$20,0)</f>
        <v>0</v>
      </c>
      <c r="R76" s="90">
        <f>IFERROR('Model výchozí (MV)'!Q76*'Provoz výchozí'!S$20/'Provoz výchozí'!AS$20,0)+IFERROR('Model výchozí (MV)'!R76*'Provoz výchozí'!T$20/'Provoz výchozí'!AT$20,0)</f>
        <v>0</v>
      </c>
      <c r="S76" s="90">
        <f>IFERROR('Model výchozí (MV)'!R76*'Provoz výchozí'!T$20/'Provoz výchozí'!AT$20,0)+IFERROR('Model výchozí (MV)'!S76*'Provoz výchozí'!U$20/'Provoz výchozí'!AU$20,0)</f>
        <v>0</v>
      </c>
      <c r="T76" s="90">
        <f>IFERROR('Model výchozí (MV)'!S76*'Provoz výchozí'!N$20/'Provoz výchozí'!AU$20,0)</f>
        <v>0</v>
      </c>
      <c r="U76" s="92">
        <f t="shared" si="64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">
        <v>55</v>
      </c>
      <c r="D77" s="18" t="s">
        <v>56</v>
      </c>
      <c r="E77" s="90">
        <f>IFERROR('Model výchozí (MV)'!E77*'Provoz výchozí'!C$20/'Provoz výchozí'!AG$20,0)</f>
        <v>0</v>
      </c>
      <c r="F77" s="90">
        <f>IFERROR('Model výchozí (MV)'!E77*'Provoz výchozí'!D$20/'Provoz výchozí'!AG$20,0)+IFERROR('Model výchozí (MV)'!F77*'Provoz výchozí'!E$20/'Provoz výchozí'!AH$20,0)</f>
        <v>0</v>
      </c>
      <c r="G77" s="90">
        <f>IFERROR('Model výchozí (MV)'!F77*'Provoz výchozí'!F$20/'Provoz výchozí'!AH$20,0)+IFERROR('Model výchozí (MV)'!G77*'Provoz výchozí'!G$20/'Provoz výchozí'!AI$20,0)</f>
        <v>0</v>
      </c>
      <c r="H77" s="90">
        <f>IFERROR('Model výchozí (MV)'!G77*'Provoz výchozí'!H$20/'Provoz výchozí'!AI$20,0)+IFERROR('Model výchozí (MV)'!H77*'Provoz výchozí'!I$20/'Provoz výchozí'!AJ$20,0)</f>
        <v>0</v>
      </c>
      <c r="I77" s="90">
        <f>IFERROR('Model výchozí (MV)'!H77*'Provoz výchozí'!J$20/'Provoz výchozí'!AJ$20,0)+IFERROR('Model výchozí (MV)'!I77*'Provoz výchozí'!K$20/'Provoz výchozí'!AK$20,0)</f>
        <v>0</v>
      </c>
      <c r="J77" s="90">
        <f>IFERROR('Model výchozí (MV)'!I77*'Provoz výchozí'!K$20/'Provoz výchozí'!AK$20,0)+IFERROR('Model výchozí (MV)'!J77*'Provoz výchozí'!L$20/'Provoz výchozí'!AL$20,0)</f>
        <v>0</v>
      </c>
      <c r="K77" s="90">
        <f>IFERROR('Model výchozí (MV)'!J77*'Provoz výchozí'!L$20/'Provoz výchozí'!AL$20,0)+IFERROR('Model výchozí (MV)'!K77*'Provoz výchozí'!M$20/'Provoz výchozí'!AM$20,0)</f>
        <v>0</v>
      </c>
      <c r="L77" s="90">
        <f>IFERROR('Model výchozí (MV)'!K77*'Provoz výchozí'!M$20/'Provoz výchozí'!AM$20,0)+IFERROR('Model výchozí (MV)'!L77*'Provoz výchozí'!N$20/'Provoz výchozí'!AN$20,0)</f>
        <v>0</v>
      </c>
      <c r="M77" s="90">
        <f>IFERROR('Model výchozí (MV)'!L77*'Provoz výchozí'!N$20/'Provoz výchozí'!AN$20,0)+IFERROR('Model výchozí (MV)'!M77*'Provoz výchozí'!O$20/'Provoz výchozí'!AO$20,0)</f>
        <v>0</v>
      </c>
      <c r="N77" s="90">
        <f>IFERROR('Model výchozí (MV)'!M77*'Provoz výchozí'!O$20/'Provoz výchozí'!AO$20,0)+IFERROR('Model výchozí (MV)'!N77*'Provoz výchozí'!P$20/'Provoz výchozí'!AP$20,0)</f>
        <v>0</v>
      </c>
      <c r="O77" s="90">
        <f>IFERROR('Model výchozí (MV)'!N77*'Provoz výchozí'!P$20/'Provoz výchozí'!AP$20,0)+IFERROR('Model výchozí (MV)'!O77*'Provoz výchozí'!Q$20/'Provoz výchozí'!AQ$20,0)</f>
        <v>0</v>
      </c>
      <c r="P77" s="90">
        <f>IFERROR('Model výchozí (MV)'!O77*'Provoz výchozí'!Q$20/'Provoz výchozí'!AQ$20,0)+IFERROR('Model výchozí (MV)'!P77*'Provoz výchozí'!R$20/'Provoz výchozí'!AR$20,0)</f>
        <v>0</v>
      </c>
      <c r="Q77" s="90">
        <f>IFERROR('Model výchozí (MV)'!P77*'Provoz výchozí'!R$20/'Provoz výchozí'!AR$20,0)+IFERROR('Model výchozí (MV)'!Q77*'Provoz výchozí'!S$20/'Provoz výchozí'!AS$20,0)</f>
        <v>0</v>
      </c>
      <c r="R77" s="90">
        <f>IFERROR('Model výchozí (MV)'!Q77*'Provoz výchozí'!S$20/'Provoz výchozí'!AS$20,0)+IFERROR('Model výchozí (MV)'!R77*'Provoz výchozí'!T$20/'Provoz výchozí'!AT$20,0)</f>
        <v>0</v>
      </c>
      <c r="S77" s="90">
        <f>IFERROR('Model výchozí (MV)'!R77*'Provoz výchozí'!T$20/'Provoz výchozí'!AT$20,0)+IFERROR('Model výchozí (MV)'!S77*'Provoz výchozí'!U$20/'Provoz výchozí'!AU$20,0)</f>
        <v>0</v>
      </c>
      <c r="T77" s="90">
        <f>IFERROR('Model výchozí (MV)'!S77*'Provoz výchozí'!N$20/'Provoz výchozí'!AU$20,0)</f>
        <v>0</v>
      </c>
      <c r="U77" s="92">
        <f t="shared" si="64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">
        <v>57</v>
      </c>
      <c r="D78" s="18" t="s">
        <v>58</v>
      </c>
      <c r="E78" s="90">
        <f>IFERROR('Model výchozí (MV)'!E78*'Provoz výchozí'!C$20/'Provoz výchozí'!AG$20,0)</f>
        <v>0</v>
      </c>
      <c r="F78" s="90">
        <f>IFERROR('Model výchozí (MV)'!E78*'Provoz výchozí'!D$20/'Provoz výchozí'!AG$20,0)+IFERROR('Model výchozí (MV)'!F78*'Provoz výchozí'!E$20/'Provoz výchozí'!AH$20,0)</f>
        <v>0</v>
      </c>
      <c r="G78" s="90">
        <f>IFERROR('Model výchozí (MV)'!F78*'Provoz výchozí'!F$20/'Provoz výchozí'!AH$20,0)+IFERROR('Model výchozí (MV)'!G78*'Provoz výchozí'!G$20/'Provoz výchozí'!AI$20,0)</f>
        <v>0</v>
      </c>
      <c r="H78" s="90">
        <f>IFERROR('Model výchozí (MV)'!G78*'Provoz výchozí'!H$20/'Provoz výchozí'!AI$20,0)+IFERROR('Model výchozí (MV)'!H78*'Provoz výchozí'!I$20/'Provoz výchozí'!AJ$20,0)</f>
        <v>0</v>
      </c>
      <c r="I78" s="90">
        <f>IFERROR('Model výchozí (MV)'!H78*'Provoz výchozí'!J$20/'Provoz výchozí'!AJ$20,0)+IFERROR('Model výchozí (MV)'!I78*'Provoz výchozí'!K$20/'Provoz výchozí'!AK$20,0)</f>
        <v>0</v>
      </c>
      <c r="J78" s="90">
        <f>IFERROR('Model výchozí (MV)'!I78*'Provoz výchozí'!K$20/'Provoz výchozí'!AK$20,0)+IFERROR('Model výchozí (MV)'!J78*'Provoz výchozí'!L$20/'Provoz výchozí'!AL$20,0)</f>
        <v>0</v>
      </c>
      <c r="K78" s="90">
        <f>IFERROR('Model výchozí (MV)'!J78*'Provoz výchozí'!L$20/'Provoz výchozí'!AL$20,0)+IFERROR('Model výchozí (MV)'!K78*'Provoz výchozí'!M$20/'Provoz výchozí'!AM$20,0)</f>
        <v>0</v>
      </c>
      <c r="L78" s="90">
        <f>IFERROR('Model výchozí (MV)'!K78*'Provoz výchozí'!M$20/'Provoz výchozí'!AM$20,0)+IFERROR('Model výchozí (MV)'!L78*'Provoz výchozí'!N$20/'Provoz výchozí'!AN$20,0)</f>
        <v>0</v>
      </c>
      <c r="M78" s="90">
        <f>IFERROR('Model výchozí (MV)'!L78*'Provoz výchozí'!N$20/'Provoz výchozí'!AN$20,0)+IFERROR('Model výchozí (MV)'!M78*'Provoz výchozí'!O$20/'Provoz výchozí'!AO$20,0)</f>
        <v>0</v>
      </c>
      <c r="N78" s="90">
        <f>IFERROR('Model výchozí (MV)'!M78*'Provoz výchozí'!O$20/'Provoz výchozí'!AO$20,0)+IFERROR('Model výchozí (MV)'!N78*'Provoz výchozí'!P$20/'Provoz výchozí'!AP$20,0)</f>
        <v>0</v>
      </c>
      <c r="O78" s="90">
        <f>IFERROR('Model výchozí (MV)'!N78*'Provoz výchozí'!P$20/'Provoz výchozí'!AP$20,0)+IFERROR('Model výchozí (MV)'!O78*'Provoz výchozí'!Q$20/'Provoz výchozí'!AQ$20,0)</f>
        <v>0</v>
      </c>
      <c r="P78" s="90">
        <f>IFERROR('Model výchozí (MV)'!O78*'Provoz výchozí'!Q$20/'Provoz výchozí'!AQ$20,0)+IFERROR('Model výchozí (MV)'!P78*'Provoz výchozí'!R$20/'Provoz výchozí'!AR$20,0)</f>
        <v>0</v>
      </c>
      <c r="Q78" s="90">
        <f>IFERROR('Model výchozí (MV)'!P78*'Provoz výchozí'!R$20/'Provoz výchozí'!AR$20,0)+IFERROR('Model výchozí (MV)'!Q78*'Provoz výchozí'!S$20/'Provoz výchozí'!AS$20,0)</f>
        <v>0</v>
      </c>
      <c r="R78" s="90">
        <f>IFERROR('Model výchozí (MV)'!Q78*'Provoz výchozí'!S$20/'Provoz výchozí'!AS$20,0)+IFERROR('Model výchozí (MV)'!R78*'Provoz výchozí'!T$20/'Provoz výchozí'!AT$20,0)</f>
        <v>0</v>
      </c>
      <c r="S78" s="90">
        <f>IFERROR('Model výchozí (MV)'!R78*'Provoz výchozí'!T$20/'Provoz výchozí'!AT$20,0)+IFERROR('Model výchozí (MV)'!S78*'Provoz výchozí'!U$20/'Provoz výchozí'!AU$20,0)</f>
        <v>0</v>
      </c>
      <c r="T78" s="90">
        <f>IFERROR('Model výchozí (MV)'!S78*'Provoz výchozí'!N$20/'Provoz výchozí'!AU$20,0)</f>
        <v>0</v>
      </c>
      <c r="U78" s="92">
        <f t="shared" si="64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">
        <v>59</v>
      </c>
      <c r="C79" s="52">
        <v>8.1</v>
      </c>
      <c r="D79" s="18" t="s">
        <v>52</v>
      </c>
      <c r="E79" s="90">
        <f>IFERROR('Model výchozí (MV)'!E79*'Provoz výchozí'!C$20/'Provoz výchozí'!AG$20,0)</f>
        <v>0</v>
      </c>
      <c r="F79" s="90">
        <f>IFERROR('Model výchozí (MV)'!E79*'Provoz výchozí'!D$20/'Provoz výchozí'!AG$20,0)+IFERROR('Model výchozí (MV)'!F79*'Provoz výchozí'!E$20/'Provoz výchozí'!AH$20,0)</f>
        <v>0</v>
      </c>
      <c r="G79" s="90">
        <f>IFERROR('Model výchozí (MV)'!F79*'Provoz výchozí'!F$20/'Provoz výchozí'!AH$20,0)+IFERROR('Model výchozí (MV)'!G79*'Provoz výchozí'!G$20/'Provoz výchozí'!AI$20,0)</f>
        <v>0</v>
      </c>
      <c r="H79" s="90">
        <f>IFERROR('Model výchozí (MV)'!G79*'Provoz výchozí'!H$20/'Provoz výchozí'!AI$20,0)+IFERROR('Model výchozí (MV)'!H79*'Provoz výchozí'!I$20/'Provoz výchozí'!AJ$20,0)</f>
        <v>0</v>
      </c>
      <c r="I79" s="90">
        <f>IFERROR('Model výchozí (MV)'!H79*'Provoz výchozí'!J$20/'Provoz výchozí'!AJ$20,0)+IFERROR('Model výchozí (MV)'!I79*'Provoz výchozí'!K$20/'Provoz výchozí'!AK$20,0)</f>
        <v>0</v>
      </c>
      <c r="J79" s="90">
        <f>IFERROR('Model výchozí (MV)'!I79*'Provoz výchozí'!K$20/'Provoz výchozí'!AK$20,0)+IFERROR('Model výchozí (MV)'!J79*'Provoz výchozí'!L$20/'Provoz výchozí'!AL$20,0)</f>
        <v>0</v>
      </c>
      <c r="K79" s="90">
        <f>IFERROR('Model výchozí (MV)'!J79*'Provoz výchozí'!L$20/'Provoz výchozí'!AL$20,0)+IFERROR('Model výchozí (MV)'!K79*'Provoz výchozí'!M$20/'Provoz výchozí'!AM$20,0)</f>
        <v>0</v>
      </c>
      <c r="L79" s="90">
        <f>IFERROR('Model výchozí (MV)'!K79*'Provoz výchozí'!M$20/'Provoz výchozí'!AM$20,0)+IFERROR('Model výchozí (MV)'!L79*'Provoz výchozí'!N$20/'Provoz výchozí'!AN$20,0)</f>
        <v>0</v>
      </c>
      <c r="M79" s="90">
        <f>IFERROR('Model výchozí (MV)'!L79*'Provoz výchozí'!N$20/'Provoz výchozí'!AN$20,0)+IFERROR('Model výchozí (MV)'!M79*'Provoz výchozí'!O$20/'Provoz výchozí'!AO$20,0)</f>
        <v>0</v>
      </c>
      <c r="N79" s="90">
        <f>IFERROR('Model výchozí (MV)'!M79*'Provoz výchozí'!O$20/'Provoz výchozí'!AO$20,0)+IFERROR('Model výchozí (MV)'!N79*'Provoz výchozí'!P$20/'Provoz výchozí'!AP$20,0)</f>
        <v>0</v>
      </c>
      <c r="O79" s="90">
        <f>IFERROR('Model výchozí (MV)'!N79*'Provoz výchozí'!P$20/'Provoz výchozí'!AP$20,0)+IFERROR('Model výchozí (MV)'!O79*'Provoz výchozí'!Q$20/'Provoz výchozí'!AQ$20,0)</f>
        <v>0</v>
      </c>
      <c r="P79" s="90">
        <f>IFERROR('Model výchozí (MV)'!O79*'Provoz výchozí'!Q$20/'Provoz výchozí'!AQ$20,0)+IFERROR('Model výchozí (MV)'!P79*'Provoz výchozí'!R$20/'Provoz výchozí'!AR$20,0)</f>
        <v>0</v>
      </c>
      <c r="Q79" s="90">
        <f>IFERROR('Model výchozí (MV)'!P79*'Provoz výchozí'!R$20/'Provoz výchozí'!AR$20,0)+IFERROR('Model výchozí (MV)'!Q79*'Provoz výchozí'!S$20/'Provoz výchozí'!AS$20,0)</f>
        <v>0</v>
      </c>
      <c r="R79" s="90">
        <f>IFERROR('Model výchozí (MV)'!Q79*'Provoz výchozí'!S$20/'Provoz výchozí'!AS$20,0)+IFERROR('Model výchozí (MV)'!R79*'Provoz výchozí'!T$20/'Provoz výchozí'!AT$20,0)</f>
        <v>0</v>
      </c>
      <c r="S79" s="90">
        <f>IFERROR('Model výchozí (MV)'!R79*'Provoz výchozí'!T$20/'Provoz výchozí'!AT$20,0)+IFERROR('Model výchozí (MV)'!S79*'Provoz výchozí'!U$20/'Provoz výchozí'!AU$20,0)</f>
        <v>0</v>
      </c>
      <c r="T79" s="90">
        <f>IFERROR('Model výchozí (MV)'!S79*'Provoz výchozí'!N$20/'Provoz výchozí'!AU$20,0)</f>
        <v>0</v>
      </c>
      <c r="U79" s="92">
        <f t="shared" si="64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">
        <v>60</v>
      </c>
      <c r="D80" s="18" t="s">
        <v>54</v>
      </c>
      <c r="E80" s="90">
        <f>IFERROR('Model výchozí (MV)'!E80*'Provoz výchozí'!C$20/'Provoz výchozí'!AG$20,0)</f>
        <v>0</v>
      </c>
      <c r="F80" s="90">
        <f>IFERROR('Model výchozí (MV)'!E80*'Provoz výchozí'!D$20/'Provoz výchozí'!AG$20,0)+IFERROR('Model výchozí (MV)'!F80*'Provoz výchozí'!E$20/'Provoz výchozí'!AH$20,0)</f>
        <v>0</v>
      </c>
      <c r="G80" s="90">
        <f>IFERROR('Model výchozí (MV)'!F80*'Provoz výchozí'!F$20/'Provoz výchozí'!AH$20,0)+IFERROR('Model výchozí (MV)'!G80*'Provoz výchozí'!G$20/'Provoz výchozí'!AI$20,0)</f>
        <v>0</v>
      </c>
      <c r="H80" s="90">
        <f>IFERROR('Model výchozí (MV)'!G80*'Provoz výchozí'!H$20/'Provoz výchozí'!AI$20,0)+IFERROR('Model výchozí (MV)'!H80*'Provoz výchozí'!I$20/'Provoz výchozí'!AJ$20,0)</f>
        <v>0</v>
      </c>
      <c r="I80" s="90">
        <f>IFERROR('Model výchozí (MV)'!H80*'Provoz výchozí'!J$20/'Provoz výchozí'!AJ$20,0)+IFERROR('Model výchozí (MV)'!I80*'Provoz výchozí'!K$20/'Provoz výchozí'!AK$20,0)</f>
        <v>0</v>
      </c>
      <c r="J80" s="90">
        <f>IFERROR('Model výchozí (MV)'!I80*'Provoz výchozí'!K$20/'Provoz výchozí'!AK$20,0)+IFERROR('Model výchozí (MV)'!J80*'Provoz výchozí'!L$20/'Provoz výchozí'!AL$20,0)</f>
        <v>0</v>
      </c>
      <c r="K80" s="90">
        <f>IFERROR('Model výchozí (MV)'!J80*'Provoz výchozí'!L$20/'Provoz výchozí'!AL$20,0)+IFERROR('Model výchozí (MV)'!K80*'Provoz výchozí'!M$20/'Provoz výchozí'!AM$20,0)</f>
        <v>0</v>
      </c>
      <c r="L80" s="90">
        <f>IFERROR('Model výchozí (MV)'!K80*'Provoz výchozí'!M$20/'Provoz výchozí'!AM$20,0)+IFERROR('Model výchozí (MV)'!L80*'Provoz výchozí'!N$20/'Provoz výchozí'!AN$20,0)</f>
        <v>0</v>
      </c>
      <c r="M80" s="90">
        <f>IFERROR('Model výchozí (MV)'!L80*'Provoz výchozí'!N$20/'Provoz výchozí'!AN$20,0)+IFERROR('Model výchozí (MV)'!M80*'Provoz výchozí'!O$20/'Provoz výchozí'!AO$20,0)</f>
        <v>0</v>
      </c>
      <c r="N80" s="90">
        <f>IFERROR('Model výchozí (MV)'!M80*'Provoz výchozí'!O$20/'Provoz výchozí'!AO$20,0)+IFERROR('Model výchozí (MV)'!N80*'Provoz výchozí'!P$20/'Provoz výchozí'!AP$20,0)</f>
        <v>0</v>
      </c>
      <c r="O80" s="90">
        <f>IFERROR('Model výchozí (MV)'!N80*'Provoz výchozí'!P$20/'Provoz výchozí'!AP$20,0)+IFERROR('Model výchozí (MV)'!O80*'Provoz výchozí'!Q$20/'Provoz výchozí'!AQ$20,0)</f>
        <v>0</v>
      </c>
      <c r="P80" s="90">
        <f>IFERROR('Model výchozí (MV)'!O80*'Provoz výchozí'!Q$20/'Provoz výchozí'!AQ$20,0)+IFERROR('Model výchozí (MV)'!P80*'Provoz výchozí'!R$20/'Provoz výchozí'!AR$20,0)</f>
        <v>0</v>
      </c>
      <c r="Q80" s="90">
        <f>IFERROR('Model výchozí (MV)'!P80*'Provoz výchozí'!R$20/'Provoz výchozí'!AR$20,0)+IFERROR('Model výchozí (MV)'!Q80*'Provoz výchozí'!S$20/'Provoz výchozí'!AS$20,0)</f>
        <v>0</v>
      </c>
      <c r="R80" s="90">
        <f>IFERROR('Model výchozí (MV)'!Q80*'Provoz výchozí'!S$20/'Provoz výchozí'!AS$20,0)+IFERROR('Model výchozí (MV)'!R80*'Provoz výchozí'!T$20/'Provoz výchozí'!AT$20,0)</f>
        <v>0</v>
      </c>
      <c r="S80" s="90">
        <f>IFERROR('Model výchozí (MV)'!R80*'Provoz výchozí'!T$20/'Provoz výchozí'!AT$20,0)+IFERROR('Model výchozí (MV)'!S80*'Provoz výchozí'!U$20/'Provoz výchozí'!AU$20,0)</f>
        <v>0</v>
      </c>
      <c r="T80" s="90">
        <f>IFERROR('Model výchozí (MV)'!S80*'Provoz výchozí'!N$20/'Provoz výchozí'!AU$20,0)</f>
        <v>0</v>
      </c>
      <c r="U80" s="92">
        <f t="shared" si="64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">
        <v>61</v>
      </c>
      <c r="D81" s="18" t="s">
        <v>56</v>
      </c>
      <c r="E81" s="90">
        <f>IFERROR('Model výchozí (MV)'!E81*'Provoz výchozí'!C$20/'Provoz výchozí'!AG$20,0)</f>
        <v>0</v>
      </c>
      <c r="F81" s="90">
        <f>IFERROR('Model výchozí (MV)'!E81*'Provoz výchozí'!D$20/'Provoz výchozí'!AG$20,0)+IFERROR('Model výchozí (MV)'!F81*'Provoz výchozí'!E$20/'Provoz výchozí'!AH$20,0)</f>
        <v>0</v>
      </c>
      <c r="G81" s="90">
        <f>IFERROR('Model výchozí (MV)'!F81*'Provoz výchozí'!F$20/'Provoz výchozí'!AH$20,0)+IFERROR('Model výchozí (MV)'!G81*'Provoz výchozí'!G$20/'Provoz výchozí'!AI$20,0)</f>
        <v>0</v>
      </c>
      <c r="H81" s="90">
        <f>IFERROR('Model výchozí (MV)'!G81*'Provoz výchozí'!H$20/'Provoz výchozí'!AI$20,0)+IFERROR('Model výchozí (MV)'!H81*'Provoz výchozí'!I$20/'Provoz výchozí'!AJ$20,0)</f>
        <v>0</v>
      </c>
      <c r="I81" s="90">
        <f>IFERROR('Model výchozí (MV)'!H81*'Provoz výchozí'!J$20/'Provoz výchozí'!AJ$20,0)+IFERROR('Model výchozí (MV)'!I81*'Provoz výchozí'!K$20/'Provoz výchozí'!AK$20,0)</f>
        <v>0</v>
      </c>
      <c r="J81" s="90">
        <f>IFERROR('Model výchozí (MV)'!I81*'Provoz výchozí'!K$20/'Provoz výchozí'!AK$20,0)+IFERROR('Model výchozí (MV)'!J81*'Provoz výchozí'!L$20/'Provoz výchozí'!AL$20,0)</f>
        <v>0</v>
      </c>
      <c r="K81" s="90">
        <f>IFERROR('Model výchozí (MV)'!J81*'Provoz výchozí'!L$20/'Provoz výchozí'!AL$20,0)+IFERROR('Model výchozí (MV)'!K81*'Provoz výchozí'!M$20/'Provoz výchozí'!AM$20,0)</f>
        <v>0</v>
      </c>
      <c r="L81" s="90">
        <f>IFERROR('Model výchozí (MV)'!K81*'Provoz výchozí'!M$20/'Provoz výchozí'!AM$20,0)+IFERROR('Model výchozí (MV)'!L81*'Provoz výchozí'!N$20/'Provoz výchozí'!AN$20,0)</f>
        <v>0</v>
      </c>
      <c r="M81" s="90">
        <f>IFERROR('Model výchozí (MV)'!L81*'Provoz výchozí'!N$20/'Provoz výchozí'!AN$20,0)+IFERROR('Model výchozí (MV)'!M81*'Provoz výchozí'!O$20/'Provoz výchozí'!AO$20,0)</f>
        <v>0</v>
      </c>
      <c r="N81" s="90">
        <f>IFERROR('Model výchozí (MV)'!M81*'Provoz výchozí'!O$20/'Provoz výchozí'!AO$20,0)+IFERROR('Model výchozí (MV)'!N81*'Provoz výchozí'!P$20/'Provoz výchozí'!AP$20,0)</f>
        <v>0</v>
      </c>
      <c r="O81" s="90">
        <f>IFERROR('Model výchozí (MV)'!N81*'Provoz výchozí'!P$20/'Provoz výchozí'!AP$20,0)+IFERROR('Model výchozí (MV)'!O81*'Provoz výchozí'!Q$20/'Provoz výchozí'!AQ$20,0)</f>
        <v>0</v>
      </c>
      <c r="P81" s="90">
        <f>IFERROR('Model výchozí (MV)'!O81*'Provoz výchozí'!Q$20/'Provoz výchozí'!AQ$20,0)+IFERROR('Model výchozí (MV)'!P81*'Provoz výchozí'!R$20/'Provoz výchozí'!AR$20,0)</f>
        <v>0</v>
      </c>
      <c r="Q81" s="90">
        <f>IFERROR('Model výchozí (MV)'!P81*'Provoz výchozí'!R$20/'Provoz výchozí'!AR$20,0)+IFERROR('Model výchozí (MV)'!Q81*'Provoz výchozí'!S$20/'Provoz výchozí'!AS$20,0)</f>
        <v>0</v>
      </c>
      <c r="R81" s="90">
        <f>IFERROR('Model výchozí (MV)'!Q81*'Provoz výchozí'!S$20/'Provoz výchozí'!AS$20,0)+IFERROR('Model výchozí (MV)'!R81*'Provoz výchozí'!T$20/'Provoz výchozí'!AT$20,0)</f>
        <v>0</v>
      </c>
      <c r="S81" s="90">
        <f>IFERROR('Model výchozí (MV)'!R81*'Provoz výchozí'!T$20/'Provoz výchozí'!AT$20,0)+IFERROR('Model výchozí (MV)'!S81*'Provoz výchozí'!U$20/'Provoz výchozí'!AU$20,0)</f>
        <v>0</v>
      </c>
      <c r="T81" s="90">
        <f>IFERROR('Model výchozí (MV)'!S81*'Provoz výchozí'!N$20/'Provoz výchozí'!AU$20,0)</f>
        <v>0</v>
      </c>
      <c r="U81" s="92">
        <f t="shared" si="64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">
        <v>62</v>
      </c>
      <c r="D82" s="18" t="s">
        <v>58</v>
      </c>
      <c r="E82" s="90">
        <f>IFERROR('Model výchozí (MV)'!E82*'Provoz výchozí'!C$20/'Provoz výchozí'!AG$20,0)</f>
        <v>0</v>
      </c>
      <c r="F82" s="90">
        <f>IFERROR('Model výchozí (MV)'!E82*'Provoz výchozí'!D$20/'Provoz výchozí'!AG$20,0)+IFERROR('Model výchozí (MV)'!F82*'Provoz výchozí'!E$20/'Provoz výchozí'!AH$20,0)</f>
        <v>0</v>
      </c>
      <c r="G82" s="90">
        <f>IFERROR('Model výchozí (MV)'!F82*'Provoz výchozí'!F$20/'Provoz výchozí'!AH$20,0)+IFERROR('Model výchozí (MV)'!G82*'Provoz výchozí'!G$20/'Provoz výchozí'!AI$20,0)</f>
        <v>0</v>
      </c>
      <c r="H82" s="90">
        <f>IFERROR('Model výchozí (MV)'!G82*'Provoz výchozí'!H$20/'Provoz výchozí'!AI$20,0)+IFERROR('Model výchozí (MV)'!H82*'Provoz výchozí'!I$20/'Provoz výchozí'!AJ$20,0)</f>
        <v>0</v>
      </c>
      <c r="I82" s="90">
        <f>IFERROR('Model výchozí (MV)'!H82*'Provoz výchozí'!J$20/'Provoz výchozí'!AJ$20,0)+IFERROR('Model výchozí (MV)'!I82*'Provoz výchozí'!K$20/'Provoz výchozí'!AK$20,0)</f>
        <v>0</v>
      </c>
      <c r="J82" s="90">
        <f>IFERROR('Model výchozí (MV)'!I82*'Provoz výchozí'!K$20/'Provoz výchozí'!AK$20,0)+IFERROR('Model výchozí (MV)'!J82*'Provoz výchozí'!L$20/'Provoz výchozí'!AL$20,0)</f>
        <v>0</v>
      </c>
      <c r="K82" s="90">
        <f>IFERROR('Model výchozí (MV)'!J82*'Provoz výchozí'!L$20/'Provoz výchozí'!AL$20,0)+IFERROR('Model výchozí (MV)'!K82*'Provoz výchozí'!M$20/'Provoz výchozí'!AM$20,0)</f>
        <v>0</v>
      </c>
      <c r="L82" s="90">
        <f>IFERROR('Model výchozí (MV)'!K82*'Provoz výchozí'!M$20/'Provoz výchozí'!AM$20,0)+IFERROR('Model výchozí (MV)'!L82*'Provoz výchozí'!N$20/'Provoz výchozí'!AN$20,0)</f>
        <v>0</v>
      </c>
      <c r="M82" s="90">
        <f>IFERROR('Model výchozí (MV)'!L82*'Provoz výchozí'!N$20/'Provoz výchozí'!AN$20,0)+IFERROR('Model výchozí (MV)'!M82*'Provoz výchozí'!O$20/'Provoz výchozí'!AO$20,0)</f>
        <v>0</v>
      </c>
      <c r="N82" s="90">
        <f>IFERROR('Model výchozí (MV)'!M82*'Provoz výchozí'!O$20/'Provoz výchozí'!AO$20,0)+IFERROR('Model výchozí (MV)'!N82*'Provoz výchozí'!P$20/'Provoz výchozí'!AP$20,0)</f>
        <v>0</v>
      </c>
      <c r="O82" s="90">
        <f>IFERROR('Model výchozí (MV)'!N82*'Provoz výchozí'!P$20/'Provoz výchozí'!AP$20,0)+IFERROR('Model výchozí (MV)'!O82*'Provoz výchozí'!Q$20/'Provoz výchozí'!AQ$20,0)</f>
        <v>0</v>
      </c>
      <c r="P82" s="90">
        <f>IFERROR('Model výchozí (MV)'!O82*'Provoz výchozí'!Q$20/'Provoz výchozí'!AQ$20,0)+IFERROR('Model výchozí (MV)'!P82*'Provoz výchozí'!R$20/'Provoz výchozí'!AR$20,0)</f>
        <v>0</v>
      </c>
      <c r="Q82" s="90">
        <f>IFERROR('Model výchozí (MV)'!P82*'Provoz výchozí'!R$20/'Provoz výchozí'!AR$20,0)+IFERROR('Model výchozí (MV)'!Q82*'Provoz výchozí'!S$20/'Provoz výchozí'!AS$20,0)</f>
        <v>0</v>
      </c>
      <c r="R82" s="90">
        <f>IFERROR('Model výchozí (MV)'!Q82*'Provoz výchozí'!S$20/'Provoz výchozí'!AS$20,0)+IFERROR('Model výchozí (MV)'!R82*'Provoz výchozí'!T$20/'Provoz výchozí'!AT$20,0)</f>
        <v>0</v>
      </c>
      <c r="S82" s="90">
        <f>IFERROR('Model výchozí (MV)'!R82*'Provoz výchozí'!T$20/'Provoz výchozí'!AT$20,0)+IFERROR('Model výchozí (MV)'!S82*'Provoz výchozí'!U$20/'Provoz výchozí'!AU$20,0)</f>
        <v>0</v>
      </c>
      <c r="T82" s="90">
        <f>IFERROR('Model výchozí (MV)'!S82*'Provoz výchozí'!N$20/'Provoz výchozí'!AU$20,0)</f>
        <v>0</v>
      </c>
      <c r="U82" s="92">
        <f t="shared" si="64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">
        <v>63</v>
      </c>
      <c r="C83" s="52"/>
      <c r="D83" s="18"/>
      <c r="E83" s="90">
        <f>IFERROR('Model výchozí (MV)'!E83*'Provoz výchozí'!C$20/'Provoz výchozí'!AG$20,0)</f>
        <v>0</v>
      </c>
      <c r="F83" s="90">
        <f>IFERROR('Model výchozí (MV)'!E83*'Provoz výchozí'!D$20/'Provoz výchozí'!AG$20,0)+IFERROR('Model výchozí (MV)'!F83*'Provoz výchozí'!E$20/'Provoz výchozí'!AH$20,0)</f>
        <v>0</v>
      </c>
      <c r="G83" s="90">
        <f>IFERROR('Model výchozí (MV)'!F83*'Provoz výchozí'!F$20/'Provoz výchozí'!AH$20,0)+IFERROR('Model výchozí (MV)'!G83*'Provoz výchozí'!G$20/'Provoz výchozí'!AI$20,0)</f>
        <v>0</v>
      </c>
      <c r="H83" s="90">
        <f>IFERROR('Model výchozí (MV)'!G83*'Provoz výchozí'!H$20/'Provoz výchozí'!AI$20,0)+IFERROR('Model výchozí (MV)'!H83*'Provoz výchozí'!I$20/'Provoz výchozí'!AJ$20,0)</f>
        <v>0</v>
      </c>
      <c r="I83" s="90">
        <f>IFERROR('Model výchozí (MV)'!H83*'Provoz výchozí'!J$20/'Provoz výchozí'!AJ$20,0)+IFERROR('Model výchozí (MV)'!I83*'Provoz výchozí'!K$20/'Provoz výchozí'!AK$20,0)</f>
        <v>0</v>
      </c>
      <c r="J83" s="90">
        <f>IFERROR('Model výchozí (MV)'!I83*'Provoz výchozí'!K$20/'Provoz výchozí'!AK$20,0)+IFERROR('Model výchozí (MV)'!J83*'Provoz výchozí'!L$20/'Provoz výchozí'!AL$20,0)</f>
        <v>0</v>
      </c>
      <c r="K83" s="90">
        <f>IFERROR('Model výchozí (MV)'!J83*'Provoz výchozí'!L$20/'Provoz výchozí'!AL$20,0)+IFERROR('Model výchozí (MV)'!K83*'Provoz výchozí'!M$20/'Provoz výchozí'!AM$20,0)</f>
        <v>0</v>
      </c>
      <c r="L83" s="90">
        <f>IFERROR('Model výchozí (MV)'!K83*'Provoz výchozí'!M$20/'Provoz výchozí'!AM$20,0)+IFERROR('Model výchozí (MV)'!L83*'Provoz výchozí'!N$20/'Provoz výchozí'!AN$20,0)</f>
        <v>0</v>
      </c>
      <c r="M83" s="90">
        <f>IFERROR('Model výchozí (MV)'!L83*'Provoz výchozí'!N$20/'Provoz výchozí'!AN$20,0)+IFERROR('Model výchozí (MV)'!M83*'Provoz výchozí'!O$20/'Provoz výchozí'!AO$20,0)</f>
        <v>0</v>
      </c>
      <c r="N83" s="90">
        <f>IFERROR('Model výchozí (MV)'!M83*'Provoz výchozí'!O$20/'Provoz výchozí'!AO$20,0)+IFERROR('Model výchozí (MV)'!N83*'Provoz výchozí'!P$20/'Provoz výchozí'!AP$20,0)</f>
        <v>0</v>
      </c>
      <c r="O83" s="90">
        <f>IFERROR('Model výchozí (MV)'!N83*'Provoz výchozí'!P$20/'Provoz výchozí'!AP$20,0)+IFERROR('Model výchozí (MV)'!O83*'Provoz výchozí'!Q$20/'Provoz výchozí'!AQ$20,0)</f>
        <v>0</v>
      </c>
      <c r="P83" s="90">
        <f>IFERROR('Model výchozí (MV)'!O83*'Provoz výchozí'!Q$20/'Provoz výchozí'!AQ$20,0)+IFERROR('Model výchozí (MV)'!P83*'Provoz výchozí'!R$20/'Provoz výchozí'!AR$20,0)</f>
        <v>0</v>
      </c>
      <c r="Q83" s="90">
        <f>IFERROR('Model výchozí (MV)'!P83*'Provoz výchozí'!R$20/'Provoz výchozí'!AR$20,0)+IFERROR('Model výchozí (MV)'!Q83*'Provoz výchozí'!S$20/'Provoz výchozí'!AS$20,0)</f>
        <v>0</v>
      </c>
      <c r="R83" s="90">
        <f>IFERROR('Model výchozí (MV)'!Q83*'Provoz výchozí'!S$20/'Provoz výchozí'!AS$20,0)+IFERROR('Model výchozí (MV)'!R83*'Provoz výchozí'!T$20/'Provoz výchozí'!AT$20,0)</f>
        <v>0</v>
      </c>
      <c r="S83" s="90">
        <f>IFERROR('Model výchozí (MV)'!R83*'Provoz výchozí'!T$20/'Provoz výchozí'!AT$20,0)+IFERROR('Model výchozí (MV)'!S83*'Provoz výchozí'!U$20/'Provoz výchozí'!AU$20,0)</f>
        <v>0</v>
      </c>
      <c r="T83" s="90">
        <f>IFERROR('Model výchozí (MV)'!S83*'Provoz výchozí'!N$20/'Provoz výchozí'!AU$20,0)</f>
        <v>0</v>
      </c>
      <c r="U83" s="92">
        <f t="shared" si="64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">
        <v>64</v>
      </c>
      <c r="C84" s="52"/>
      <c r="D84" s="18"/>
      <c r="E84" s="90">
        <f>IFERROR('Model výchozí (MV)'!E84*'Provoz výchozí'!C$20/'Provoz výchozí'!AG$20,0)</f>
        <v>0</v>
      </c>
      <c r="F84" s="90">
        <f>IFERROR('Model výchozí (MV)'!E84*'Provoz výchozí'!D$20/'Provoz výchozí'!AG$20,0)+IFERROR('Model výchozí (MV)'!F84*'Provoz výchozí'!E$20/'Provoz výchozí'!AH$20,0)</f>
        <v>0</v>
      </c>
      <c r="G84" s="90">
        <f>IFERROR('Model výchozí (MV)'!F84*'Provoz výchozí'!F$20/'Provoz výchozí'!AH$20,0)+IFERROR('Model výchozí (MV)'!G84*'Provoz výchozí'!G$20/'Provoz výchozí'!AI$20,0)</f>
        <v>0</v>
      </c>
      <c r="H84" s="90">
        <f>IFERROR('Model výchozí (MV)'!G84*'Provoz výchozí'!H$20/'Provoz výchozí'!AI$20,0)+IFERROR('Model výchozí (MV)'!H84*'Provoz výchozí'!I$20/'Provoz výchozí'!AJ$20,0)</f>
        <v>0</v>
      </c>
      <c r="I84" s="90">
        <f>IFERROR('Model výchozí (MV)'!H84*'Provoz výchozí'!J$20/'Provoz výchozí'!AJ$20,0)+IFERROR('Model výchozí (MV)'!I84*'Provoz výchozí'!K$20/'Provoz výchozí'!AK$20,0)</f>
        <v>0</v>
      </c>
      <c r="J84" s="90">
        <f>IFERROR('Model výchozí (MV)'!I84*'Provoz výchozí'!K$20/'Provoz výchozí'!AK$20,0)+IFERROR('Model výchozí (MV)'!J84*'Provoz výchozí'!L$20/'Provoz výchozí'!AL$20,0)</f>
        <v>0</v>
      </c>
      <c r="K84" s="90">
        <f>IFERROR('Model výchozí (MV)'!J84*'Provoz výchozí'!L$20/'Provoz výchozí'!AL$20,0)+IFERROR('Model výchozí (MV)'!K84*'Provoz výchozí'!M$20/'Provoz výchozí'!AM$20,0)</f>
        <v>0</v>
      </c>
      <c r="L84" s="90">
        <f>IFERROR('Model výchozí (MV)'!K84*'Provoz výchozí'!M$20/'Provoz výchozí'!AM$20,0)+IFERROR('Model výchozí (MV)'!L84*'Provoz výchozí'!N$20/'Provoz výchozí'!AN$20,0)</f>
        <v>0</v>
      </c>
      <c r="M84" s="90">
        <f>IFERROR('Model výchozí (MV)'!L84*'Provoz výchozí'!N$20/'Provoz výchozí'!AN$20,0)+IFERROR('Model výchozí (MV)'!M84*'Provoz výchozí'!O$20/'Provoz výchozí'!AO$20,0)</f>
        <v>0</v>
      </c>
      <c r="N84" s="90">
        <f>IFERROR('Model výchozí (MV)'!M84*'Provoz výchozí'!O$20/'Provoz výchozí'!AO$20,0)+IFERROR('Model výchozí (MV)'!N84*'Provoz výchozí'!P$20/'Provoz výchozí'!AP$20,0)</f>
        <v>0</v>
      </c>
      <c r="O84" s="90">
        <f>IFERROR('Model výchozí (MV)'!N84*'Provoz výchozí'!P$20/'Provoz výchozí'!AP$20,0)+IFERROR('Model výchozí (MV)'!O84*'Provoz výchozí'!Q$20/'Provoz výchozí'!AQ$20,0)</f>
        <v>0</v>
      </c>
      <c r="P84" s="90">
        <f>IFERROR('Model výchozí (MV)'!O84*'Provoz výchozí'!Q$20/'Provoz výchozí'!AQ$20,0)+IFERROR('Model výchozí (MV)'!P84*'Provoz výchozí'!R$20/'Provoz výchozí'!AR$20,0)</f>
        <v>0</v>
      </c>
      <c r="Q84" s="90">
        <f>IFERROR('Model výchozí (MV)'!P84*'Provoz výchozí'!R$20/'Provoz výchozí'!AR$20,0)+IFERROR('Model výchozí (MV)'!Q84*'Provoz výchozí'!S$20/'Provoz výchozí'!AS$20,0)</f>
        <v>0</v>
      </c>
      <c r="R84" s="90">
        <f>IFERROR('Model výchozí (MV)'!Q84*'Provoz výchozí'!S$20/'Provoz výchozí'!AS$20,0)+IFERROR('Model výchozí (MV)'!R84*'Provoz výchozí'!T$20/'Provoz výchozí'!AT$20,0)</f>
        <v>0</v>
      </c>
      <c r="S84" s="90">
        <f>IFERROR('Model výchozí (MV)'!R84*'Provoz výchozí'!T$20/'Provoz výchozí'!AT$20,0)+IFERROR('Model výchozí (MV)'!S84*'Provoz výchozí'!U$20/'Provoz výchozí'!AU$20,0)</f>
        <v>0</v>
      </c>
      <c r="T84" s="90">
        <f>IFERROR('Model výchozí (MV)'!S84*'Provoz výchozí'!N$20/'Provoz výchozí'!AU$20,0)</f>
        <v>0</v>
      </c>
      <c r="U84" s="92">
        <f t="shared" si="64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">
        <v>65</v>
      </c>
      <c r="C85" s="52"/>
      <c r="D85" s="18"/>
      <c r="E85" s="90">
        <f>IFERROR('Model výchozí (MV)'!E85*'Provoz výchozí'!C$20/'Provoz výchozí'!AG$20,0)</f>
        <v>0</v>
      </c>
      <c r="F85" s="90">
        <f>IFERROR('Model výchozí (MV)'!E85*'Provoz výchozí'!D$20/'Provoz výchozí'!AG$20,0)+IFERROR('Model výchozí (MV)'!F85*'Provoz výchozí'!E$20/'Provoz výchozí'!AH$20,0)</f>
        <v>0</v>
      </c>
      <c r="G85" s="90">
        <f>IFERROR('Model výchozí (MV)'!F85*'Provoz výchozí'!F$20/'Provoz výchozí'!AH$20,0)+IFERROR('Model výchozí (MV)'!G85*'Provoz výchozí'!G$20/'Provoz výchozí'!AI$20,0)</f>
        <v>0</v>
      </c>
      <c r="H85" s="90">
        <f>IFERROR('Model výchozí (MV)'!G85*'Provoz výchozí'!H$20/'Provoz výchozí'!AI$20,0)+IFERROR('Model výchozí (MV)'!H85*'Provoz výchozí'!I$20/'Provoz výchozí'!AJ$20,0)</f>
        <v>0</v>
      </c>
      <c r="I85" s="90">
        <f>IFERROR('Model výchozí (MV)'!H85*'Provoz výchozí'!J$20/'Provoz výchozí'!AJ$20,0)+IFERROR('Model výchozí (MV)'!I85*'Provoz výchozí'!K$20/'Provoz výchozí'!AK$20,0)</f>
        <v>0</v>
      </c>
      <c r="J85" s="90">
        <f>IFERROR('Model výchozí (MV)'!I85*'Provoz výchozí'!K$20/'Provoz výchozí'!AK$20,0)+IFERROR('Model výchozí (MV)'!J85*'Provoz výchozí'!L$20/'Provoz výchozí'!AL$20,0)</f>
        <v>0</v>
      </c>
      <c r="K85" s="90">
        <f>IFERROR('Model výchozí (MV)'!J85*'Provoz výchozí'!L$20/'Provoz výchozí'!AL$20,0)+IFERROR('Model výchozí (MV)'!K85*'Provoz výchozí'!M$20/'Provoz výchozí'!AM$20,0)</f>
        <v>0</v>
      </c>
      <c r="L85" s="90">
        <f>IFERROR('Model výchozí (MV)'!K85*'Provoz výchozí'!M$20/'Provoz výchozí'!AM$20,0)+IFERROR('Model výchozí (MV)'!L85*'Provoz výchozí'!N$20/'Provoz výchozí'!AN$20,0)</f>
        <v>0</v>
      </c>
      <c r="M85" s="90">
        <f>IFERROR('Model výchozí (MV)'!L85*'Provoz výchozí'!N$20/'Provoz výchozí'!AN$20,0)+IFERROR('Model výchozí (MV)'!M85*'Provoz výchozí'!O$20/'Provoz výchozí'!AO$20,0)</f>
        <v>0</v>
      </c>
      <c r="N85" s="90">
        <f>IFERROR('Model výchozí (MV)'!M85*'Provoz výchozí'!O$20/'Provoz výchozí'!AO$20,0)+IFERROR('Model výchozí (MV)'!N85*'Provoz výchozí'!P$20/'Provoz výchozí'!AP$20,0)</f>
        <v>0</v>
      </c>
      <c r="O85" s="90">
        <f>IFERROR('Model výchozí (MV)'!N85*'Provoz výchozí'!P$20/'Provoz výchozí'!AP$20,0)+IFERROR('Model výchozí (MV)'!O85*'Provoz výchozí'!Q$20/'Provoz výchozí'!AQ$20,0)</f>
        <v>0</v>
      </c>
      <c r="P85" s="90">
        <f>IFERROR('Model výchozí (MV)'!O85*'Provoz výchozí'!Q$20/'Provoz výchozí'!AQ$20,0)+IFERROR('Model výchozí (MV)'!P85*'Provoz výchozí'!R$20/'Provoz výchozí'!AR$20,0)</f>
        <v>0</v>
      </c>
      <c r="Q85" s="90">
        <f>IFERROR('Model výchozí (MV)'!P85*'Provoz výchozí'!R$20/'Provoz výchozí'!AR$20,0)+IFERROR('Model výchozí (MV)'!Q85*'Provoz výchozí'!S$20/'Provoz výchozí'!AS$20,0)</f>
        <v>0</v>
      </c>
      <c r="R85" s="90">
        <f>IFERROR('Model výchozí (MV)'!Q85*'Provoz výchozí'!S$20/'Provoz výchozí'!AS$20,0)+IFERROR('Model výchozí (MV)'!R85*'Provoz výchozí'!T$20/'Provoz výchozí'!AT$20,0)</f>
        <v>0</v>
      </c>
      <c r="S85" s="90">
        <f>IFERROR('Model výchozí (MV)'!R85*'Provoz výchozí'!T$20/'Provoz výchozí'!AT$20,0)+IFERROR('Model výchozí (MV)'!S85*'Provoz výchozí'!U$20/'Provoz výchozí'!AU$20,0)</f>
        <v>0</v>
      </c>
      <c r="T85" s="90">
        <f>IFERROR('Model výchozí (MV)'!S85*'Provoz výchozí'!N$20/'Provoz výchozí'!AU$20,0)</f>
        <v>0</v>
      </c>
      <c r="U85" s="92">
        <f t="shared" si="64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">
        <v>66</v>
      </c>
      <c r="C86" s="52" t="s">
        <v>67</v>
      </c>
      <c r="D86" s="18" t="s">
        <v>68</v>
      </c>
      <c r="E86" s="90">
        <f>IFERROR('Model výchozí (MV)'!E86*'Provoz výchozí'!C$20/'Provoz výchozí'!AG$20,0)</f>
        <v>0</v>
      </c>
      <c r="F86" s="90">
        <f>IFERROR('Model výchozí (MV)'!E86*'Provoz výchozí'!D$20/'Provoz výchozí'!AG$20,0)+IFERROR('Model výchozí (MV)'!F86*'Provoz výchozí'!E$20/'Provoz výchozí'!AH$20,0)</f>
        <v>0</v>
      </c>
      <c r="G86" s="90">
        <f>IFERROR('Model výchozí (MV)'!F86*'Provoz výchozí'!F$20/'Provoz výchozí'!AH$20,0)+IFERROR('Model výchozí (MV)'!G86*'Provoz výchozí'!G$20/'Provoz výchozí'!AI$20,0)</f>
        <v>0</v>
      </c>
      <c r="H86" s="90">
        <f>IFERROR('Model výchozí (MV)'!G86*'Provoz výchozí'!H$20/'Provoz výchozí'!AI$20,0)+IFERROR('Model výchozí (MV)'!H86*'Provoz výchozí'!I$20/'Provoz výchozí'!AJ$20,0)</f>
        <v>0</v>
      </c>
      <c r="I86" s="90">
        <f>IFERROR('Model výchozí (MV)'!H86*'Provoz výchozí'!J$20/'Provoz výchozí'!AJ$20,0)+IFERROR('Model výchozí (MV)'!I86*'Provoz výchozí'!K$20/'Provoz výchozí'!AK$20,0)</f>
        <v>0</v>
      </c>
      <c r="J86" s="90">
        <f>IFERROR('Model výchozí (MV)'!I86*'Provoz výchozí'!K$20/'Provoz výchozí'!AK$20,0)+IFERROR('Model výchozí (MV)'!J86*'Provoz výchozí'!L$20/'Provoz výchozí'!AL$20,0)</f>
        <v>0</v>
      </c>
      <c r="K86" s="90">
        <f>IFERROR('Model výchozí (MV)'!J86*'Provoz výchozí'!L$20/'Provoz výchozí'!AL$20,0)+IFERROR('Model výchozí (MV)'!K86*'Provoz výchozí'!M$20/'Provoz výchozí'!AM$20,0)</f>
        <v>0</v>
      </c>
      <c r="L86" s="90">
        <f>IFERROR('Model výchozí (MV)'!K86*'Provoz výchozí'!M$20/'Provoz výchozí'!AM$20,0)+IFERROR('Model výchozí (MV)'!L86*'Provoz výchozí'!N$20/'Provoz výchozí'!AN$20,0)</f>
        <v>0</v>
      </c>
      <c r="M86" s="90">
        <f>IFERROR('Model výchozí (MV)'!L86*'Provoz výchozí'!N$20/'Provoz výchozí'!AN$20,0)+IFERROR('Model výchozí (MV)'!M86*'Provoz výchozí'!O$20/'Provoz výchozí'!AO$20,0)</f>
        <v>0</v>
      </c>
      <c r="N86" s="90">
        <f>IFERROR('Model výchozí (MV)'!M86*'Provoz výchozí'!O$20/'Provoz výchozí'!AO$20,0)+IFERROR('Model výchozí (MV)'!N86*'Provoz výchozí'!P$20/'Provoz výchozí'!AP$20,0)</f>
        <v>0</v>
      </c>
      <c r="O86" s="90">
        <f>IFERROR('Model výchozí (MV)'!N86*'Provoz výchozí'!P$20/'Provoz výchozí'!AP$20,0)+IFERROR('Model výchozí (MV)'!O86*'Provoz výchozí'!Q$20/'Provoz výchozí'!AQ$20,0)</f>
        <v>0</v>
      </c>
      <c r="P86" s="90">
        <f>IFERROR('Model výchozí (MV)'!O86*'Provoz výchozí'!Q$20/'Provoz výchozí'!AQ$20,0)+IFERROR('Model výchozí (MV)'!P86*'Provoz výchozí'!R$20/'Provoz výchozí'!AR$20,0)</f>
        <v>0</v>
      </c>
      <c r="Q86" s="90">
        <f>IFERROR('Model výchozí (MV)'!P86*'Provoz výchozí'!R$20/'Provoz výchozí'!AR$20,0)+IFERROR('Model výchozí (MV)'!Q86*'Provoz výchozí'!S$20/'Provoz výchozí'!AS$20,0)</f>
        <v>0</v>
      </c>
      <c r="R86" s="90">
        <f>IFERROR('Model výchozí (MV)'!Q86*'Provoz výchozí'!S$20/'Provoz výchozí'!AS$20,0)+IFERROR('Model výchozí (MV)'!R86*'Provoz výchozí'!T$20/'Provoz výchozí'!AT$20,0)</f>
        <v>0</v>
      </c>
      <c r="S86" s="90">
        <f>IFERROR('Model výchozí (MV)'!R86*'Provoz výchozí'!T$20/'Provoz výchozí'!AT$20,0)+IFERROR('Model výchozí (MV)'!S86*'Provoz výchozí'!U$20/'Provoz výchozí'!AU$20,0)</f>
        <v>0</v>
      </c>
      <c r="T86" s="90">
        <f>IFERROR('Model výchozí (MV)'!S86*'Provoz výchozí'!N$20/'Provoz výchozí'!AU$20,0)</f>
        <v>0</v>
      </c>
      <c r="U86" s="92">
        <f t="shared" si="64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">
        <v>69</v>
      </c>
      <c r="D87" s="18" t="s">
        <v>49</v>
      </c>
      <c r="E87" s="90">
        <f>IFERROR('Model výchozí (MV)'!E87*'Provoz výchozí'!C$20/'Provoz výchozí'!AG$20,0)</f>
        <v>0</v>
      </c>
      <c r="F87" s="90">
        <f>IFERROR('Model výchozí (MV)'!E87*'Provoz výchozí'!D$20/'Provoz výchozí'!AG$20,0)+IFERROR('Model výchozí (MV)'!F87*'Provoz výchozí'!E$20/'Provoz výchozí'!AH$20,0)</f>
        <v>0</v>
      </c>
      <c r="G87" s="90">
        <f>IFERROR('Model výchozí (MV)'!F87*'Provoz výchozí'!F$20/'Provoz výchozí'!AH$20,0)+IFERROR('Model výchozí (MV)'!G87*'Provoz výchozí'!G$20/'Provoz výchozí'!AI$20,0)</f>
        <v>0</v>
      </c>
      <c r="H87" s="90">
        <f>IFERROR('Model výchozí (MV)'!G87*'Provoz výchozí'!H$20/'Provoz výchozí'!AI$20,0)+IFERROR('Model výchozí (MV)'!H87*'Provoz výchozí'!I$20/'Provoz výchozí'!AJ$20,0)</f>
        <v>0</v>
      </c>
      <c r="I87" s="90">
        <f>IFERROR('Model výchozí (MV)'!H87*'Provoz výchozí'!J$20/'Provoz výchozí'!AJ$20,0)+IFERROR('Model výchozí (MV)'!I87*'Provoz výchozí'!K$20/'Provoz výchozí'!AK$20,0)</f>
        <v>0</v>
      </c>
      <c r="J87" s="90">
        <f>IFERROR('Model výchozí (MV)'!I87*'Provoz výchozí'!K$20/'Provoz výchozí'!AK$20,0)+IFERROR('Model výchozí (MV)'!J87*'Provoz výchozí'!L$20/'Provoz výchozí'!AL$20,0)</f>
        <v>0</v>
      </c>
      <c r="K87" s="90">
        <f>IFERROR('Model výchozí (MV)'!J87*'Provoz výchozí'!L$20/'Provoz výchozí'!AL$20,0)+IFERROR('Model výchozí (MV)'!K87*'Provoz výchozí'!M$20/'Provoz výchozí'!AM$20,0)</f>
        <v>0</v>
      </c>
      <c r="L87" s="90">
        <f>IFERROR('Model výchozí (MV)'!K87*'Provoz výchozí'!M$20/'Provoz výchozí'!AM$20,0)+IFERROR('Model výchozí (MV)'!L87*'Provoz výchozí'!N$20/'Provoz výchozí'!AN$20,0)</f>
        <v>0</v>
      </c>
      <c r="M87" s="90">
        <f>IFERROR('Model výchozí (MV)'!L87*'Provoz výchozí'!N$20/'Provoz výchozí'!AN$20,0)+IFERROR('Model výchozí (MV)'!M87*'Provoz výchozí'!O$20/'Provoz výchozí'!AO$20,0)</f>
        <v>0</v>
      </c>
      <c r="N87" s="90">
        <f>IFERROR('Model výchozí (MV)'!M87*'Provoz výchozí'!O$20/'Provoz výchozí'!AO$20,0)+IFERROR('Model výchozí (MV)'!N87*'Provoz výchozí'!P$20/'Provoz výchozí'!AP$20,0)</f>
        <v>0</v>
      </c>
      <c r="O87" s="90">
        <f>IFERROR('Model výchozí (MV)'!N87*'Provoz výchozí'!P$20/'Provoz výchozí'!AP$20,0)+IFERROR('Model výchozí (MV)'!O87*'Provoz výchozí'!Q$20/'Provoz výchozí'!AQ$20,0)</f>
        <v>0</v>
      </c>
      <c r="P87" s="90">
        <f>IFERROR('Model výchozí (MV)'!O87*'Provoz výchozí'!Q$20/'Provoz výchozí'!AQ$20,0)+IFERROR('Model výchozí (MV)'!P87*'Provoz výchozí'!R$20/'Provoz výchozí'!AR$20,0)</f>
        <v>0</v>
      </c>
      <c r="Q87" s="90">
        <f>IFERROR('Model výchozí (MV)'!P87*'Provoz výchozí'!R$20/'Provoz výchozí'!AR$20,0)+IFERROR('Model výchozí (MV)'!Q87*'Provoz výchozí'!S$20/'Provoz výchozí'!AS$20,0)</f>
        <v>0</v>
      </c>
      <c r="R87" s="90">
        <f>IFERROR('Model výchozí (MV)'!Q87*'Provoz výchozí'!S$20/'Provoz výchozí'!AS$20,0)+IFERROR('Model výchozí (MV)'!R87*'Provoz výchozí'!T$20/'Provoz výchozí'!AT$20,0)</f>
        <v>0</v>
      </c>
      <c r="S87" s="90">
        <f>IFERROR('Model výchozí (MV)'!R87*'Provoz výchozí'!T$20/'Provoz výchozí'!AT$20,0)+IFERROR('Model výchozí (MV)'!S87*'Provoz výchozí'!U$20/'Provoz výchozí'!AU$20,0)</f>
        <v>0</v>
      </c>
      <c r="T87" s="90">
        <f>IFERROR('Model výchozí (MV)'!S87*'Provoz výchozí'!N$20/'Provoz výchozí'!AU$20,0)</f>
        <v>0</v>
      </c>
      <c r="U87" s="92">
        <f t="shared" si="64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">
        <v>70</v>
      </c>
      <c r="C88" s="6"/>
      <c r="D88" s="18"/>
      <c r="E88" s="90">
        <f>IFERROR('Model výchozí (MV)'!E88*'Provoz výchozí'!C$20/'Provoz výchozí'!AG$20,0)</f>
        <v>0</v>
      </c>
      <c r="F88" s="90">
        <f>IFERROR('Model výchozí (MV)'!E88*'Provoz výchozí'!D$20/'Provoz výchozí'!AG$20,0)+IFERROR('Model výchozí (MV)'!F88*'Provoz výchozí'!E$20/'Provoz výchozí'!AH$20,0)</f>
        <v>0</v>
      </c>
      <c r="G88" s="90">
        <f>IFERROR('Model výchozí (MV)'!F88*'Provoz výchozí'!F$20/'Provoz výchozí'!AH$20,0)+IFERROR('Model výchozí (MV)'!G88*'Provoz výchozí'!G$20/'Provoz výchozí'!AI$20,0)</f>
        <v>0</v>
      </c>
      <c r="H88" s="90">
        <f>IFERROR('Model výchozí (MV)'!G88*'Provoz výchozí'!H$20/'Provoz výchozí'!AI$20,0)+IFERROR('Model výchozí (MV)'!H88*'Provoz výchozí'!I$20/'Provoz výchozí'!AJ$20,0)</f>
        <v>0</v>
      </c>
      <c r="I88" s="90">
        <f>IFERROR('Model výchozí (MV)'!H88*'Provoz výchozí'!J$20/'Provoz výchozí'!AJ$20,0)+IFERROR('Model výchozí (MV)'!I88*'Provoz výchozí'!K$20/'Provoz výchozí'!AK$20,0)</f>
        <v>0</v>
      </c>
      <c r="J88" s="90">
        <f>IFERROR('Model výchozí (MV)'!I88*'Provoz výchozí'!K$20/'Provoz výchozí'!AK$20,0)+IFERROR('Model výchozí (MV)'!J88*'Provoz výchozí'!L$20/'Provoz výchozí'!AL$20,0)</f>
        <v>0</v>
      </c>
      <c r="K88" s="90">
        <f>IFERROR('Model výchozí (MV)'!J88*'Provoz výchozí'!L$20/'Provoz výchozí'!AL$20,0)+IFERROR('Model výchozí (MV)'!K88*'Provoz výchozí'!M$20/'Provoz výchozí'!AM$20,0)</f>
        <v>0</v>
      </c>
      <c r="L88" s="90">
        <f>IFERROR('Model výchozí (MV)'!K88*'Provoz výchozí'!M$20/'Provoz výchozí'!AM$20,0)+IFERROR('Model výchozí (MV)'!L88*'Provoz výchozí'!N$20/'Provoz výchozí'!AN$20,0)</f>
        <v>0</v>
      </c>
      <c r="M88" s="90">
        <f>IFERROR('Model výchozí (MV)'!L88*'Provoz výchozí'!N$20/'Provoz výchozí'!AN$20,0)+IFERROR('Model výchozí (MV)'!M88*'Provoz výchozí'!O$20/'Provoz výchozí'!AO$20,0)</f>
        <v>0</v>
      </c>
      <c r="N88" s="90">
        <f>IFERROR('Model výchozí (MV)'!M88*'Provoz výchozí'!O$20/'Provoz výchozí'!AO$20,0)+IFERROR('Model výchozí (MV)'!N88*'Provoz výchozí'!P$20/'Provoz výchozí'!AP$20,0)</f>
        <v>0</v>
      </c>
      <c r="O88" s="90">
        <f>IFERROR('Model výchozí (MV)'!N88*'Provoz výchozí'!P$20/'Provoz výchozí'!AP$20,0)+IFERROR('Model výchozí (MV)'!O88*'Provoz výchozí'!Q$20/'Provoz výchozí'!AQ$20,0)</f>
        <v>0</v>
      </c>
      <c r="P88" s="90">
        <f>IFERROR('Model výchozí (MV)'!O88*'Provoz výchozí'!Q$20/'Provoz výchozí'!AQ$20,0)+IFERROR('Model výchozí (MV)'!P88*'Provoz výchozí'!R$20/'Provoz výchozí'!AR$20,0)</f>
        <v>0</v>
      </c>
      <c r="Q88" s="90">
        <f>IFERROR('Model výchozí (MV)'!P88*'Provoz výchozí'!R$20/'Provoz výchozí'!AR$20,0)+IFERROR('Model výchozí (MV)'!Q88*'Provoz výchozí'!S$20/'Provoz výchozí'!AS$20,0)</f>
        <v>0</v>
      </c>
      <c r="R88" s="90">
        <f>IFERROR('Model výchozí (MV)'!Q88*'Provoz výchozí'!S$20/'Provoz výchozí'!AS$20,0)+IFERROR('Model výchozí (MV)'!R88*'Provoz výchozí'!T$20/'Provoz výchozí'!AT$20,0)</f>
        <v>0</v>
      </c>
      <c r="S88" s="90">
        <f>IFERROR('Model výchozí (MV)'!R88*'Provoz výchozí'!T$20/'Provoz výchozí'!AT$20,0)+IFERROR('Model výchozí (MV)'!S88*'Provoz výchozí'!U$20/'Provoz výchozí'!AU$20,0)</f>
        <v>0</v>
      </c>
      <c r="T88" s="90">
        <f>IFERROR('Model výchozí (MV)'!S88*'Provoz výchozí'!N$20/'Provoz výchozí'!AU$20,0)</f>
        <v>0</v>
      </c>
      <c r="U88" s="92">
        <f t="shared" si="64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">
        <v>71</v>
      </c>
      <c r="C89" s="6"/>
      <c r="D89" s="18"/>
      <c r="E89" s="90">
        <f>IFERROR('Model výchozí (MV)'!E89*'Provoz výchozí'!C$20/'Provoz výchozí'!AG$20,0)</f>
        <v>0</v>
      </c>
      <c r="F89" s="90">
        <f>IFERROR('Model výchozí (MV)'!E89*'Provoz výchozí'!D$20/'Provoz výchozí'!AG$20,0)+IFERROR('Model výchozí (MV)'!F89*'Provoz výchozí'!E$20/'Provoz výchozí'!AH$20,0)</f>
        <v>0</v>
      </c>
      <c r="G89" s="90">
        <f>IFERROR('Model výchozí (MV)'!F89*'Provoz výchozí'!F$20/'Provoz výchozí'!AH$20,0)+IFERROR('Model výchozí (MV)'!G89*'Provoz výchozí'!G$20/'Provoz výchozí'!AI$20,0)</f>
        <v>0</v>
      </c>
      <c r="H89" s="90">
        <f>IFERROR('Model výchozí (MV)'!G89*'Provoz výchozí'!H$20/'Provoz výchozí'!AI$20,0)+IFERROR('Model výchozí (MV)'!H89*'Provoz výchozí'!I$20/'Provoz výchozí'!AJ$20,0)</f>
        <v>0</v>
      </c>
      <c r="I89" s="90">
        <f>IFERROR('Model výchozí (MV)'!H89*'Provoz výchozí'!J$20/'Provoz výchozí'!AJ$20,0)+IFERROR('Model výchozí (MV)'!I89*'Provoz výchozí'!K$20/'Provoz výchozí'!AK$20,0)</f>
        <v>0</v>
      </c>
      <c r="J89" s="90">
        <f>IFERROR('Model výchozí (MV)'!I89*'Provoz výchozí'!K$20/'Provoz výchozí'!AK$20,0)+IFERROR('Model výchozí (MV)'!J89*'Provoz výchozí'!L$20/'Provoz výchozí'!AL$20,0)</f>
        <v>0</v>
      </c>
      <c r="K89" s="90">
        <f>IFERROR('Model výchozí (MV)'!J89*'Provoz výchozí'!L$20/'Provoz výchozí'!AL$20,0)+IFERROR('Model výchozí (MV)'!K89*'Provoz výchozí'!M$20/'Provoz výchozí'!AM$20,0)</f>
        <v>0</v>
      </c>
      <c r="L89" s="90">
        <f>IFERROR('Model výchozí (MV)'!K89*'Provoz výchozí'!M$20/'Provoz výchozí'!AM$20,0)+IFERROR('Model výchozí (MV)'!L89*'Provoz výchozí'!N$20/'Provoz výchozí'!AN$20,0)</f>
        <v>0</v>
      </c>
      <c r="M89" s="90">
        <f>IFERROR('Model výchozí (MV)'!L89*'Provoz výchozí'!N$20/'Provoz výchozí'!AN$20,0)+IFERROR('Model výchozí (MV)'!M89*'Provoz výchozí'!O$20/'Provoz výchozí'!AO$20,0)</f>
        <v>0</v>
      </c>
      <c r="N89" s="90">
        <f>IFERROR('Model výchozí (MV)'!M89*'Provoz výchozí'!O$20/'Provoz výchozí'!AO$20,0)+IFERROR('Model výchozí (MV)'!N89*'Provoz výchozí'!P$20/'Provoz výchozí'!AP$20,0)</f>
        <v>0</v>
      </c>
      <c r="O89" s="90">
        <f>IFERROR('Model výchozí (MV)'!N89*'Provoz výchozí'!P$20/'Provoz výchozí'!AP$20,0)+IFERROR('Model výchozí (MV)'!O89*'Provoz výchozí'!Q$20/'Provoz výchozí'!AQ$20,0)</f>
        <v>0</v>
      </c>
      <c r="P89" s="90">
        <f>IFERROR('Model výchozí (MV)'!O89*'Provoz výchozí'!Q$20/'Provoz výchozí'!AQ$20,0)+IFERROR('Model výchozí (MV)'!P89*'Provoz výchozí'!R$20/'Provoz výchozí'!AR$20,0)</f>
        <v>0</v>
      </c>
      <c r="Q89" s="90">
        <f>IFERROR('Model výchozí (MV)'!P89*'Provoz výchozí'!R$20/'Provoz výchozí'!AR$20,0)+IFERROR('Model výchozí (MV)'!Q89*'Provoz výchozí'!S$20/'Provoz výchozí'!AS$20,0)</f>
        <v>0</v>
      </c>
      <c r="R89" s="90">
        <f>IFERROR('Model výchozí (MV)'!Q89*'Provoz výchozí'!S$20/'Provoz výchozí'!AS$20,0)+IFERROR('Model výchozí (MV)'!R89*'Provoz výchozí'!T$20/'Provoz výchozí'!AT$20,0)</f>
        <v>0</v>
      </c>
      <c r="S89" s="90">
        <f>IFERROR('Model výchozí (MV)'!R89*'Provoz výchozí'!T$20/'Provoz výchozí'!AT$20,0)+IFERROR('Model výchozí (MV)'!S89*'Provoz výchozí'!U$20/'Provoz výchozí'!AU$20,0)</f>
        <v>0</v>
      </c>
      <c r="T89" s="90">
        <f>IFERROR('Model výchozí (MV)'!S89*'Provoz výchozí'!N$20/'Provoz výchozí'!AU$20,0)</f>
        <v>0</v>
      </c>
      <c r="U89" s="92">
        <f t="shared" si="64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">
        <v>72</v>
      </c>
      <c r="C90" s="6"/>
      <c r="D90" s="18"/>
      <c r="E90" s="90">
        <f>IFERROR('Model výchozí (MV)'!E90*'Provoz výchozí'!C$20/'Provoz výchozí'!AG$20,0)</f>
        <v>0</v>
      </c>
      <c r="F90" s="90">
        <f>IFERROR('Model výchozí (MV)'!E90*'Provoz výchozí'!D$20/'Provoz výchozí'!AG$20,0)+IFERROR('Model výchozí (MV)'!F90*'Provoz výchozí'!E$20/'Provoz výchozí'!AH$20,0)</f>
        <v>0</v>
      </c>
      <c r="G90" s="90">
        <f>IFERROR('Model výchozí (MV)'!F90*'Provoz výchozí'!F$20/'Provoz výchozí'!AH$20,0)+IFERROR('Model výchozí (MV)'!G90*'Provoz výchozí'!G$20/'Provoz výchozí'!AI$20,0)</f>
        <v>0</v>
      </c>
      <c r="H90" s="90">
        <f>IFERROR('Model výchozí (MV)'!G90*'Provoz výchozí'!H$20/'Provoz výchozí'!AI$20,0)+IFERROR('Model výchozí (MV)'!H90*'Provoz výchozí'!I$20/'Provoz výchozí'!AJ$20,0)</f>
        <v>0</v>
      </c>
      <c r="I90" s="90">
        <f>IFERROR('Model výchozí (MV)'!H90*'Provoz výchozí'!J$20/'Provoz výchozí'!AJ$20,0)+IFERROR('Model výchozí (MV)'!I90*'Provoz výchozí'!K$20/'Provoz výchozí'!AK$20,0)</f>
        <v>0</v>
      </c>
      <c r="J90" s="90">
        <f>IFERROR('Model výchozí (MV)'!I90*'Provoz výchozí'!K$20/'Provoz výchozí'!AK$20,0)+IFERROR('Model výchozí (MV)'!J90*'Provoz výchozí'!L$20/'Provoz výchozí'!AL$20,0)</f>
        <v>0</v>
      </c>
      <c r="K90" s="90">
        <f>IFERROR('Model výchozí (MV)'!J90*'Provoz výchozí'!L$20/'Provoz výchozí'!AL$20,0)+IFERROR('Model výchozí (MV)'!K90*'Provoz výchozí'!M$20/'Provoz výchozí'!AM$20,0)</f>
        <v>0</v>
      </c>
      <c r="L90" s="90">
        <f>IFERROR('Model výchozí (MV)'!K90*'Provoz výchozí'!M$20/'Provoz výchozí'!AM$20,0)+IFERROR('Model výchozí (MV)'!L90*'Provoz výchozí'!N$20/'Provoz výchozí'!AN$20,0)</f>
        <v>0</v>
      </c>
      <c r="M90" s="90">
        <f>IFERROR('Model výchozí (MV)'!L90*'Provoz výchozí'!N$20/'Provoz výchozí'!AN$20,0)+IFERROR('Model výchozí (MV)'!M90*'Provoz výchozí'!O$20/'Provoz výchozí'!AO$20,0)</f>
        <v>0</v>
      </c>
      <c r="N90" s="90">
        <f>IFERROR('Model výchozí (MV)'!M90*'Provoz výchozí'!O$20/'Provoz výchozí'!AO$20,0)+IFERROR('Model výchozí (MV)'!N90*'Provoz výchozí'!P$20/'Provoz výchozí'!AP$20,0)</f>
        <v>0</v>
      </c>
      <c r="O90" s="90">
        <f>IFERROR('Model výchozí (MV)'!N90*'Provoz výchozí'!P$20/'Provoz výchozí'!AP$20,0)+IFERROR('Model výchozí (MV)'!O90*'Provoz výchozí'!Q$20/'Provoz výchozí'!AQ$20,0)</f>
        <v>0</v>
      </c>
      <c r="P90" s="90">
        <f>IFERROR('Model výchozí (MV)'!O90*'Provoz výchozí'!Q$20/'Provoz výchozí'!AQ$20,0)+IFERROR('Model výchozí (MV)'!P90*'Provoz výchozí'!R$20/'Provoz výchozí'!AR$20,0)</f>
        <v>0</v>
      </c>
      <c r="Q90" s="90">
        <f>IFERROR('Model výchozí (MV)'!P90*'Provoz výchozí'!R$20/'Provoz výchozí'!AR$20,0)+IFERROR('Model výchozí (MV)'!Q90*'Provoz výchozí'!S$20/'Provoz výchozí'!AS$20,0)</f>
        <v>0</v>
      </c>
      <c r="R90" s="90">
        <f>IFERROR('Model výchozí (MV)'!Q90*'Provoz výchozí'!S$20/'Provoz výchozí'!AS$20,0)+IFERROR('Model výchozí (MV)'!R90*'Provoz výchozí'!T$20/'Provoz výchozí'!AT$20,0)</f>
        <v>0</v>
      </c>
      <c r="S90" s="90">
        <f>IFERROR('Model výchozí (MV)'!R90*'Provoz výchozí'!T$20/'Provoz výchozí'!AT$20,0)+IFERROR('Model výchozí (MV)'!S90*'Provoz výchozí'!U$20/'Provoz výchozí'!AU$20,0)</f>
        <v>0</v>
      </c>
      <c r="T90" s="90">
        <f>IFERROR('Model výchozí (MV)'!S90*'Provoz výchozí'!N$20/'Provoz výchozí'!AU$20,0)</f>
        <v>0</v>
      </c>
      <c r="U90" s="92">
        <f t="shared" si="64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">
        <v>73</v>
      </c>
      <c r="C91" s="21"/>
      <c r="D91" s="112"/>
      <c r="E91" s="109">
        <f>IFERROR('Model výchozí (MV)'!E91*'Provoz výchozí'!C$20/'Provoz výchozí'!AG$20,0)</f>
        <v>0</v>
      </c>
      <c r="F91" s="90">
        <f>IFERROR('Model výchozí (MV)'!E91*'Provoz výchozí'!D$20/'Provoz výchozí'!AG$20,0)+IFERROR('Model výchozí (MV)'!F91*'Provoz výchozí'!E$20/'Provoz výchozí'!AH$20,0)</f>
        <v>0</v>
      </c>
      <c r="G91" s="90">
        <f>IFERROR('Model výchozí (MV)'!F91*'Provoz výchozí'!F$20/'Provoz výchozí'!AH$20,0)+IFERROR('Model výchozí (MV)'!G91*'Provoz výchozí'!G$20/'Provoz výchozí'!AI$20,0)</f>
        <v>0</v>
      </c>
      <c r="H91" s="90">
        <f>IFERROR('Model výchozí (MV)'!G91*'Provoz výchozí'!H$20/'Provoz výchozí'!AI$20,0)+IFERROR('Model výchozí (MV)'!H91*'Provoz výchozí'!I$20/'Provoz výchozí'!AJ$20,0)</f>
        <v>0</v>
      </c>
      <c r="I91" s="90">
        <f>IFERROR('Model výchozí (MV)'!H91*'Provoz výchozí'!J$20/'Provoz výchozí'!AJ$20,0)+IFERROR('Model výchozí (MV)'!I91*'Provoz výchozí'!K$20/'Provoz výchozí'!AK$20,0)</f>
        <v>0</v>
      </c>
      <c r="J91" s="90">
        <f>IFERROR('Model výchozí (MV)'!I91*'Provoz výchozí'!K$20/'Provoz výchozí'!AK$20,0)+IFERROR('Model výchozí (MV)'!J91*'Provoz výchozí'!L$20/'Provoz výchozí'!AL$20,0)</f>
        <v>0</v>
      </c>
      <c r="K91" s="90">
        <f>IFERROR('Model výchozí (MV)'!J91*'Provoz výchozí'!L$20/'Provoz výchozí'!AL$20,0)+IFERROR('Model výchozí (MV)'!K91*'Provoz výchozí'!M$20/'Provoz výchozí'!AM$20,0)</f>
        <v>0</v>
      </c>
      <c r="L91" s="90">
        <f>IFERROR('Model výchozí (MV)'!K91*'Provoz výchozí'!M$20/'Provoz výchozí'!AM$20,0)+IFERROR('Model výchozí (MV)'!L91*'Provoz výchozí'!N$20/'Provoz výchozí'!AN$20,0)</f>
        <v>0</v>
      </c>
      <c r="M91" s="90">
        <f>IFERROR('Model výchozí (MV)'!L91*'Provoz výchozí'!N$20/'Provoz výchozí'!AN$20,0)+IFERROR('Model výchozí (MV)'!M91*'Provoz výchozí'!O$20/'Provoz výchozí'!AO$20,0)</f>
        <v>0</v>
      </c>
      <c r="N91" s="90">
        <f>IFERROR('Model výchozí (MV)'!M91*'Provoz výchozí'!O$20/'Provoz výchozí'!AO$20,0)+IFERROR('Model výchozí (MV)'!N91*'Provoz výchozí'!P$20/'Provoz výchozí'!AP$20,0)</f>
        <v>0</v>
      </c>
      <c r="O91" s="90">
        <f>IFERROR('Model výchozí (MV)'!N91*'Provoz výchozí'!P$20/'Provoz výchozí'!AP$20,0)+IFERROR('Model výchozí (MV)'!O91*'Provoz výchozí'!Q$20/'Provoz výchozí'!AQ$20,0)</f>
        <v>0</v>
      </c>
      <c r="P91" s="90">
        <f>IFERROR('Model výchozí (MV)'!O91*'Provoz výchozí'!Q$20/'Provoz výchozí'!AQ$20,0)+IFERROR('Model výchozí (MV)'!P91*'Provoz výchozí'!R$20/'Provoz výchozí'!AR$20,0)</f>
        <v>0</v>
      </c>
      <c r="Q91" s="90">
        <f>IFERROR('Model výchozí (MV)'!P91*'Provoz výchozí'!R$20/'Provoz výchozí'!AR$20,0)+IFERROR('Model výchozí (MV)'!Q91*'Provoz výchozí'!S$20/'Provoz výchozí'!AS$20,0)</f>
        <v>0</v>
      </c>
      <c r="R91" s="90">
        <f>IFERROR('Model výchozí (MV)'!Q91*'Provoz výchozí'!S$20/'Provoz výchozí'!AS$20,0)+IFERROR('Model výchozí (MV)'!R91*'Provoz výchozí'!T$20/'Provoz výchozí'!AT$20,0)</f>
        <v>0</v>
      </c>
      <c r="S91" s="90">
        <f>IFERROR('Model výchozí (MV)'!R91*'Provoz výchozí'!T$20/'Provoz výchozí'!AT$20,0)+IFERROR('Model výchozí (MV)'!S91*'Provoz výchozí'!U$20/'Provoz výchozí'!AU$20,0)</f>
        <v>0</v>
      </c>
      <c r="T91" s="90">
        <f>IFERROR('Model výchozí (MV)'!S91*'Provoz výchozí'!N$20/'Provoz výchozí'!AU$20,0)</f>
        <v>0</v>
      </c>
      <c r="U91" s="95">
        <f t="shared" si="64"/>
        <v>0</v>
      </c>
      <c r="V91" s="156">
        <f>'Model výchozí (MV)'!V91</f>
        <v>0</v>
      </c>
      <c r="W91" s="157">
        <f>'Model výchozí (MV)'!W91</f>
        <v>0</v>
      </c>
      <c r="X91" s="157">
        <f>'Model výchozí (MV)'!X91</f>
        <v>0</v>
      </c>
      <c r="Y91" s="158">
        <f>'Model výchozí (MV)'!Y91</f>
        <v>1</v>
      </c>
    </row>
    <row r="92" spans="1:25" s="1" customFormat="1" ht="15.75" thickBot="1" x14ac:dyDescent="0.3">
      <c r="A92" s="8">
        <v>23</v>
      </c>
      <c r="B92" s="9" t="s">
        <v>74</v>
      </c>
      <c r="C92" s="9"/>
      <c r="D92" s="59" t="s">
        <v>78</v>
      </c>
      <c r="E92" s="96">
        <f t="shared" ref="E92:T92" si="65">SUM(E67:E91)</f>
        <v>0</v>
      </c>
      <c r="F92" s="96">
        <f t="shared" si="65"/>
        <v>0</v>
      </c>
      <c r="G92" s="96">
        <f t="shared" si="65"/>
        <v>0</v>
      </c>
      <c r="H92" s="96">
        <f t="shared" si="65"/>
        <v>0</v>
      </c>
      <c r="I92" s="96">
        <f t="shared" si="65"/>
        <v>0</v>
      </c>
      <c r="J92" s="96">
        <f t="shared" si="65"/>
        <v>0</v>
      </c>
      <c r="K92" s="96">
        <f t="shared" si="65"/>
        <v>0</v>
      </c>
      <c r="L92" s="96">
        <f t="shared" si="65"/>
        <v>0</v>
      </c>
      <c r="M92" s="96">
        <f t="shared" si="65"/>
        <v>0</v>
      </c>
      <c r="N92" s="96">
        <f t="shared" si="65"/>
        <v>0</v>
      </c>
      <c r="O92" s="96">
        <f t="shared" si="65"/>
        <v>0</v>
      </c>
      <c r="P92" s="96">
        <f t="shared" si="65"/>
        <v>0</v>
      </c>
      <c r="Q92" s="96">
        <f t="shared" si="65"/>
        <v>0</v>
      </c>
      <c r="R92" s="96">
        <f t="shared" si="65"/>
        <v>0</v>
      </c>
      <c r="S92" s="96">
        <f t="shared" si="65"/>
        <v>0</v>
      </c>
      <c r="T92" s="96">
        <f t="shared" si="65"/>
        <v>0</v>
      </c>
      <c r="U92" s="97">
        <f t="shared" si="64"/>
        <v>0</v>
      </c>
      <c r="V92" s="97">
        <f>SUMPRODUCT($U67:$U91,V67:V91)</f>
        <v>0</v>
      </c>
      <c r="W92" s="96">
        <f>SUMPRODUCT($U67:$U91,W67:W91)</f>
        <v>0</v>
      </c>
      <c r="X92" s="96">
        <f>SUMPRODUCT($U67:$U91,X67:X91)</f>
        <v>0</v>
      </c>
      <c r="Y92" s="104">
        <f>SUMPRODUCT($U67:$U91,Y67:Y91)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5">
        <f>'Provoz výchozí'!AV$20</f>
        <v>42288.875</v>
      </c>
      <c r="F93" s="86">
        <f>'Provoz výchozí'!AW$20</f>
        <v>1014933</v>
      </c>
      <c r="G93" s="86">
        <f>'Provoz výchozí'!AX$20</f>
        <v>1014933</v>
      </c>
      <c r="H93" s="86">
        <f>'Provoz výchozí'!AY$20</f>
        <v>1014933</v>
      </c>
      <c r="I93" s="86">
        <f>'Provoz výchozí'!AZ$20</f>
        <v>1014933</v>
      </c>
      <c r="J93" s="86">
        <f>'Provoz výchozí'!BA$20</f>
        <v>1014933</v>
      </c>
      <c r="K93" s="86">
        <f>'Provoz výchozí'!BB$20</f>
        <v>1014933</v>
      </c>
      <c r="L93" s="86">
        <f>'Provoz výchozí'!BC$20</f>
        <v>1014933</v>
      </c>
      <c r="M93" s="86">
        <f>'Provoz výchozí'!BD$20</f>
        <v>1014933</v>
      </c>
      <c r="N93" s="86">
        <f>'Provoz výchozí'!BE$20</f>
        <v>1014933</v>
      </c>
      <c r="O93" s="86">
        <f>'Provoz výchozí'!BF$20</f>
        <v>1014933</v>
      </c>
      <c r="P93" s="86">
        <f>'Provoz výchozí'!BG$20</f>
        <v>1014933</v>
      </c>
      <c r="Q93" s="86">
        <f>'Provoz výchozí'!BH$20</f>
        <v>1014933</v>
      </c>
      <c r="R93" s="86">
        <f>'Provoz výchozí'!BI$20</f>
        <v>1014933</v>
      </c>
      <c r="S93" s="86">
        <f>'Provoz výchozí'!BJ$20</f>
        <v>1014933</v>
      </c>
      <c r="T93" s="86">
        <f>'Provoz výchozí'!BK$20</f>
        <v>972644.125</v>
      </c>
      <c r="U93" s="87">
        <f t="shared" si="64"/>
        <v>15223995</v>
      </c>
      <c r="V93" s="87">
        <f>$U93</f>
        <v>15223995</v>
      </c>
      <c r="W93" s="86">
        <f t="shared" ref="W93:Y93" si="66">$U93</f>
        <v>15223995</v>
      </c>
      <c r="X93" s="86">
        <f t="shared" si="66"/>
        <v>15223995</v>
      </c>
      <c r="Y93" s="89">
        <f t="shared" si="66"/>
        <v>15223995</v>
      </c>
    </row>
    <row r="94" spans="1:25" s="1" customFormat="1" ht="15.75" thickBot="1" x14ac:dyDescent="0.3">
      <c r="A94" s="8">
        <v>27</v>
      </c>
      <c r="B94" s="9" t="s">
        <v>76</v>
      </c>
      <c r="C94" s="9"/>
      <c r="D94" s="59" t="s">
        <v>79</v>
      </c>
      <c r="E94" s="2">
        <f>IFERROR(E92/E93,0)</f>
        <v>0</v>
      </c>
      <c r="F94" s="2">
        <f>IFERROR(F92/F93,0)</f>
        <v>0</v>
      </c>
      <c r="G94" s="2">
        <f t="shared" ref="G94:T94" si="67">IFERROR(G92/G93,0)</f>
        <v>0</v>
      </c>
      <c r="H94" s="2">
        <f t="shared" si="67"/>
        <v>0</v>
      </c>
      <c r="I94" s="2">
        <f t="shared" si="67"/>
        <v>0</v>
      </c>
      <c r="J94" s="2">
        <f t="shared" si="67"/>
        <v>0</v>
      </c>
      <c r="K94" s="2">
        <f t="shared" si="67"/>
        <v>0</v>
      </c>
      <c r="L94" s="2">
        <f t="shared" si="67"/>
        <v>0</v>
      </c>
      <c r="M94" s="2">
        <f t="shared" si="67"/>
        <v>0</v>
      </c>
      <c r="N94" s="2">
        <f t="shared" si="67"/>
        <v>0</v>
      </c>
      <c r="O94" s="2">
        <f t="shared" si="67"/>
        <v>0</v>
      </c>
      <c r="P94" s="2">
        <f t="shared" si="67"/>
        <v>0</v>
      </c>
      <c r="Q94" s="2">
        <f t="shared" si="67"/>
        <v>0</v>
      </c>
      <c r="R94" s="2">
        <f t="shared" si="67"/>
        <v>0</v>
      </c>
      <c r="S94" s="2">
        <f t="shared" si="67"/>
        <v>0</v>
      </c>
      <c r="T94" s="2">
        <f t="shared" si="67"/>
        <v>0</v>
      </c>
      <c r="U94" s="81">
        <f>IFERROR(U92/U93,0)</f>
        <v>0</v>
      </c>
      <c r="V94" s="81">
        <f>IFERROR(V92/V93,0)</f>
        <v>0</v>
      </c>
      <c r="W94" s="2">
        <f t="shared" ref="W94" si="68">IFERROR(W92/W93,0)</f>
        <v>0</v>
      </c>
      <c r="X94" s="2">
        <f t="shared" ref="X94:Y94" si="69">IFERROR(X92/X93,0)</f>
        <v>0</v>
      </c>
      <c r="Y94" s="23">
        <f t="shared" si="69"/>
        <v>0</v>
      </c>
    </row>
    <row r="95" spans="1:25" ht="15" customHeight="1" thickBot="1" x14ac:dyDescent="0.3">
      <c r="A95" s="146"/>
      <c r="B95" s="146"/>
      <c r="C95" s="151"/>
      <c r="D95" s="159"/>
      <c r="E95" s="152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2"/>
    </row>
    <row r="96" spans="1:25" x14ac:dyDescent="0.25">
      <c r="A96" s="75" t="s">
        <v>36</v>
      </c>
      <c r="B96" s="76"/>
      <c r="C96" s="76"/>
      <c r="D96" s="110" t="s">
        <v>369</v>
      </c>
      <c r="E96" s="48" t="s">
        <v>8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14" t="s">
        <v>5</v>
      </c>
      <c r="V96" s="421" t="s">
        <v>37</v>
      </c>
      <c r="W96" s="422"/>
      <c r="X96" s="422"/>
      <c r="Y96" s="423"/>
    </row>
    <row r="97" spans="1:25" ht="15.75" thickBot="1" x14ac:dyDescent="0.3">
      <c r="A97" s="10" t="s">
        <v>319</v>
      </c>
      <c r="B97" s="11"/>
      <c r="C97" s="12"/>
      <c r="D97" s="111"/>
      <c r="E97" s="12">
        <f t="shared" ref="E97:T97" si="70">E66</f>
        <v>2031</v>
      </c>
      <c r="F97" s="12">
        <f t="shared" si="70"/>
        <v>2032</v>
      </c>
      <c r="G97" s="12">
        <f t="shared" si="70"/>
        <v>2033</v>
      </c>
      <c r="H97" s="12">
        <f t="shared" si="70"/>
        <v>2034</v>
      </c>
      <c r="I97" s="12">
        <f t="shared" si="70"/>
        <v>2035</v>
      </c>
      <c r="J97" s="12">
        <f t="shared" si="70"/>
        <v>2036</v>
      </c>
      <c r="K97" s="12">
        <f t="shared" si="70"/>
        <v>2037</v>
      </c>
      <c r="L97" s="12">
        <f t="shared" si="70"/>
        <v>2038</v>
      </c>
      <c r="M97" s="12">
        <f t="shared" si="70"/>
        <v>2039</v>
      </c>
      <c r="N97" s="12">
        <f t="shared" si="70"/>
        <v>2040</v>
      </c>
      <c r="O97" s="12">
        <f t="shared" si="70"/>
        <v>2041</v>
      </c>
      <c r="P97" s="12">
        <f t="shared" si="70"/>
        <v>2042</v>
      </c>
      <c r="Q97" s="12">
        <f t="shared" si="70"/>
        <v>2043</v>
      </c>
      <c r="R97" s="12">
        <f t="shared" si="70"/>
        <v>2044</v>
      </c>
      <c r="S97" s="12">
        <f t="shared" si="70"/>
        <v>2045</v>
      </c>
      <c r="T97" s="12">
        <f t="shared" si="70"/>
        <v>2046</v>
      </c>
      <c r="U97" s="15" t="s">
        <v>38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">
        <v>43</v>
      </c>
      <c r="C98" s="51">
        <v>1.1000000000000001</v>
      </c>
      <c r="D98" s="17" t="s">
        <v>387</v>
      </c>
      <c r="E98" s="83">
        <f>IFERROR('Model výchozí (MV)'!E98*'Provoz výchozí'!C$27/'Provoz výchozí'!AG$27,0)</f>
        <v>0</v>
      </c>
      <c r="F98" s="90">
        <f>IFERROR('Model výchozí (MV)'!E98*'Provoz výchozí'!D$27/'Provoz výchozí'!AG$27,0)+IFERROR('Model výchozí (MV)'!F98*'Provoz výchozí'!E$27/'Provoz výchozí'!AH$27,0)</f>
        <v>0</v>
      </c>
      <c r="G98" s="90">
        <f>IFERROR('Model výchozí (MV)'!F98*'Provoz výchozí'!F$27/'Provoz výchozí'!AH$27,0)+IFERROR('Model výchozí (MV)'!G98*'Provoz výchozí'!G$27/'Provoz výchozí'!AI$27,0)</f>
        <v>0</v>
      </c>
      <c r="H98" s="90">
        <f>IFERROR('Model výchozí (MV)'!G98*'Provoz výchozí'!H$27/'Provoz výchozí'!AI$27,0)+IFERROR('Model výchozí (MV)'!H98*'Provoz výchozí'!I$27/'Provoz výchozí'!AJ$27,0)</f>
        <v>0</v>
      </c>
      <c r="I98" s="90">
        <f>IFERROR('Model výchozí (MV)'!H98*'Provoz výchozí'!J$27/'Provoz výchozí'!AJ$27,0)+IFERROR('Model výchozí (MV)'!I98*'Provoz výchozí'!K$27/'Provoz výchozí'!AK$27,0)</f>
        <v>0</v>
      </c>
      <c r="J98" s="90">
        <f>IFERROR('Model výchozí (MV)'!I98*'Provoz výchozí'!K$27/'Provoz výchozí'!AK$27,0)+IFERROR('Model výchozí (MV)'!J98*'Provoz výchozí'!L$27/'Provoz výchozí'!AL$27,0)</f>
        <v>0</v>
      </c>
      <c r="K98" s="90">
        <f>IFERROR('Model výchozí (MV)'!J98*'Provoz výchozí'!L$27/'Provoz výchozí'!AL$27,0)+IFERROR('Model výchozí (MV)'!K98*'Provoz výchozí'!M$27/'Provoz výchozí'!AM$27,0)</f>
        <v>0</v>
      </c>
      <c r="L98" s="90">
        <f>IFERROR('Model výchozí (MV)'!K98*'Provoz výchozí'!M$27/'Provoz výchozí'!AM$27,0)+IFERROR('Model výchozí (MV)'!L98*'Provoz výchozí'!N$27/'Provoz výchozí'!AN$27,0)</f>
        <v>0</v>
      </c>
      <c r="M98" s="90">
        <f>IFERROR('Model výchozí (MV)'!L98*'Provoz výchozí'!N$27/'Provoz výchozí'!AN$27,0)+IFERROR('Model výchozí (MV)'!M98*'Provoz výchozí'!O$27/'Provoz výchozí'!AO$27,0)</f>
        <v>0</v>
      </c>
      <c r="N98" s="90">
        <f>IFERROR('Model výchozí (MV)'!M98*'Provoz výchozí'!O$27/'Provoz výchozí'!AO$27,0)+IFERROR('Model výchozí (MV)'!N98*'Provoz výchozí'!P$27/'Provoz výchozí'!AP$27,0)</f>
        <v>0</v>
      </c>
      <c r="O98" s="90">
        <f>IFERROR('Model výchozí (MV)'!N98*'Provoz výchozí'!P$27/'Provoz výchozí'!AP$27,0)+IFERROR('Model výchozí (MV)'!O98*'Provoz výchozí'!Q$27/'Provoz výchozí'!AQ$27,0)</f>
        <v>0</v>
      </c>
      <c r="P98" s="90">
        <f>IFERROR('Model výchozí (MV)'!O98*'Provoz výchozí'!Q$27/'Provoz výchozí'!AQ$27,0)+IFERROR('Model výchozí (MV)'!P98*'Provoz výchozí'!R$27/'Provoz výchozí'!AR$27,0)</f>
        <v>0</v>
      </c>
      <c r="Q98" s="90">
        <f>IFERROR('Model výchozí (MV)'!P98*'Provoz výchozí'!R$27/'Provoz výchozí'!AR$27,0)+IFERROR('Model výchozí (MV)'!Q98*'Provoz výchozí'!S$27/'Provoz výchozí'!AS$27,0)</f>
        <v>0</v>
      </c>
      <c r="R98" s="90">
        <f>IFERROR('Model výchozí (MV)'!Q98*'Provoz výchozí'!S$27/'Provoz výchozí'!AS$27,0)+IFERROR('Model výchozí (MV)'!R98*'Provoz výchozí'!T$27/'Provoz výchozí'!AT$27,0)</f>
        <v>0</v>
      </c>
      <c r="S98" s="90">
        <f>IFERROR('Model výchozí (MV)'!R98*'Provoz výchozí'!T$27/'Provoz výchozí'!AT$27,0)+IFERROR('Model výchozí (MV)'!S98*'Provoz výchozí'!U$27/'Provoz výchozí'!AU$27,0)</f>
        <v>0</v>
      </c>
      <c r="T98" s="90">
        <f>IFERROR('Model výchozí (MV)'!S98*'Provoz výchozí'!N$27/'Provoz výchozí'!AU$27,0)</f>
        <v>0</v>
      </c>
      <c r="U98" s="82">
        <f t="shared" ref="U98:U124" si="71">SUM(E98:T98)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">
        <v>257</v>
      </c>
      <c r="E99" s="90">
        <f>IFERROR('Model výchozí (MV)'!E99*'Provoz výchozí'!C$27/'Provoz výchozí'!AG$27,0)</f>
        <v>0</v>
      </c>
      <c r="F99" s="90">
        <f>IFERROR('Model výchozí (MV)'!E99*'Provoz výchozí'!D$27/'Provoz výchozí'!AG$27,0)+IFERROR('Model výchozí (MV)'!F99*'Provoz výchozí'!E$27/'Provoz výchozí'!AH$27,0)</f>
        <v>0</v>
      </c>
      <c r="G99" s="90">
        <f>IFERROR('Model výchozí (MV)'!F99*'Provoz výchozí'!F$27/'Provoz výchozí'!AH$27,0)+IFERROR('Model výchozí (MV)'!G99*'Provoz výchozí'!G$27/'Provoz výchozí'!AI$27,0)</f>
        <v>0</v>
      </c>
      <c r="H99" s="90">
        <f>IFERROR('Model výchozí (MV)'!G99*'Provoz výchozí'!H$27/'Provoz výchozí'!AI$27,0)+IFERROR('Model výchozí (MV)'!H99*'Provoz výchozí'!I$27/'Provoz výchozí'!AJ$27,0)</f>
        <v>0</v>
      </c>
      <c r="I99" s="90">
        <f>IFERROR('Model výchozí (MV)'!H99*'Provoz výchozí'!J$27/'Provoz výchozí'!AJ$27,0)+IFERROR('Model výchozí (MV)'!I99*'Provoz výchozí'!K$27/'Provoz výchozí'!AK$27,0)</f>
        <v>0</v>
      </c>
      <c r="J99" s="90">
        <f>IFERROR('Model výchozí (MV)'!I99*'Provoz výchozí'!K$27/'Provoz výchozí'!AK$27,0)+IFERROR('Model výchozí (MV)'!J99*'Provoz výchozí'!L$27/'Provoz výchozí'!AL$27,0)</f>
        <v>0</v>
      </c>
      <c r="K99" s="90">
        <f>IFERROR('Model výchozí (MV)'!J99*'Provoz výchozí'!L$27/'Provoz výchozí'!AL$27,0)+IFERROR('Model výchozí (MV)'!K99*'Provoz výchozí'!M$27/'Provoz výchozí'!AM$27,0)</f>
        <v>0</v>
      </c>
      <c r="L99" s="90">
        <f>IFERROR('Model výchozí (MV)'!K99*'Provoz výchozí'!M$27/'Provoz výchozí'!AM$27,0)+IFERROR('Model výchozí (MV)'!L99*'Provoz výchozí'!N$27/'Provoz výchozí'!AN$27,0)</f>
        <v>0</v>
      </c>
      <c r="M99" s="90">
        <f>IFERROR('Model výchozí (MV)'!L99*'Provoz výchozí'!N$27/'Provoz výchozí'!AN$27,0)+IFERROR('Model výchozí (MV)'!M99*'Provoz výchozí'!O$27/'Provoz výchozí'!AO$27,0)</f>
        <v>0</v>
      </c>
      <c r="N99" s="90">
        <f>IFERROR('Model výchozí (MV)'!M99*'Provoz výchozí'!O$27/'Provoz výchozí'!AO$27,0)+IFERROR('Model výchozí (MV)'!N99*'Provoz výchozí'!P$27/'Provoz výchozí'!AP$27,0)</f>
        <v>0</v>
      </c>
      <c r="O99" s="90">
        <f>IFERROR('Model výchozí (MV)'!N99*'Provoz výchozí'!P$27/'Provoz výchozí'!AP$27,0)+IFERROR('Model výchozí (MV)'!O99*'Provoz výchozí'!Q$27/'Provoz výchozí'!AQ$27,0)</f>
        <v>0</v>
      </c>
      <c r="P99" s="90">
        <f>IFERROR('Model výchozí (MV)'!O99*'Provoz výchozí'!Q$27/'Provoz výchozí'!AQ$27,0)+IFERROR('Model výchozí (MV)'!P99*'Provoz výchozí'!R$27/'Provoz výchozí'!AR$27,0)</f>
        <v>0</v>
      </c>
      <c r="Q99" s="90">
        <f>IFERROR('Model výchozí (MV)'!P99*'Provoz výchozí'!R$27/'Provoz výchozí'!AR$27,0)+IFERROR('Model výchozí (MV)'!Q99*'Provoz výchozí'!S$27/'Provoz výchozí'!AS$27,0)</f>
        <v>0</v>
      </c>
      <c r="R99" s="90">
        <f>IFERROR('Model výchozí (MV)'!Q99*'Provoz výchozí'!S$27/'Provoz výchozí'!AS$27,0)+IFERROR('Model výchozí (MV)'!R99*'Provoz výchozí'!T$27/'Provoz výchozí'!AT$27,0)</f>
        <v>0</v>
      </c>
      <c r="S99" s="90">
        <f>IFERROR('Model výchozí (MV)'!R99*'Provoz výchozí'!T$27/'Provoz výchozí'!AT$27,0)+IFERROR('Model výchozí (MV)'!S99*'Provoz výchozí'!U$27/'Provoz výchozí'!AU$27,0)</f>
        <v>0</v>
      </c>
      <c r="T99" s="90">
        <f>IFERROR('Model výchozí (MV)'!S99*'Provoz výchozí'!N$27/'Provoz výchozí'!AU$27,0)</f>
        <v>0</v>
      </c>
      <c r="U99" s="92">
        <f t="shared" si="71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">
        <v>45</v>
      </c>
      <c r="C100" s="52"/>
      <c r="D100" s="18"/>
      <c r="E100" s="90">
        <f>IFERROR('Model výchozí (MV)'!E100*'Provoz výchozí'!C$27/'Provoz výchozí'!AG$27,0)</f>
        <v>0</v>
      </c>
      <c r="F100" s="90">
        <f>IFERROR('Model výchozí (MV)'!E100*'Provoz výchozí'!D$27/'Provoz výchozí'!AG$27,0)+IFERROR('Model výchozí (MV)'!F100*'Provoz výchozí'!E$27/'Provoz výchozí'!AH$27,0)</f>
        <v>0</v>
      </c>
      <c r="G100" s="90">
        <f>IFERROR('Model výchozí (MV)'!F100*'Provoz výchozí'!F$27/'Provoz výchozí'!AH$27,0)+IFERROR('Model výchozí (MV)'!G100*'Provoz výchozí'!G$27/'Provoz výchozí'!AI$27,0)</f>
        <v>0</v>
      </c>
      <c r="H100" s="90">
        <f>IFERROR('Model výchozí (MV)'!G100*'Provoz výchozí'!H$27/'Provoz výchozí'!AI$27,0)+IFERROR('Model výchozí (MV)'!H100*'Provoz výchozí'!I$27/'Provoz výchozí'!AJ$27,0)</f>
        <v>0</v>
      </c>
      <c r="I100" s="90">
        <f>IFERROR('Model výchozí (MV)'!H100*'Provoz výchozí'!J$27/'Provoz výchozí'!AJ$27,0)+IFERROR('Model výchozí (MV)'!I100*'Provoz výchozí'!K$27/'Provoz výchozí'!AK$27,0)</f>
        <v>0</v>
      </c>
      <c r="J100" s="90">
        <f>IFERROR('Model výchozí (MV)'!I100*'Provoz výchozí'!K$27/'Provoz výchozí'!AK$27,0)+IFERROR('Model výchozí (MV)'!J100*'Provoz výchozí'!L$27/'Provoz výchozí'!AL$27,0)</f>
        <v>0</v>
      </c>
      <c r="K100" s="90">
        <f>IFERROR('Model výchozí (MV)'!J100*'Provoz výchozí'!L$27/'Provoz výchozí'!AL$27,0)+IFERROR('Model výchozí (MV)'!K100*'Provoz výchozí'!M$27/'Provoz výchozí'!AM$27,0)</f>
        <v>0</v>
      </c>
      <c r="L100" s="90">
        <f>IFERROR('Model výchozí (MV)'!K100*'Provoz výchozí'!M$27/'Provoz výchozí'!AM$27,0)+IFERROR('Model výchozí (MV)'!L100*'Provoz výchozí'!N$27/'Provoz výchozí'!AN$27,0)</f>
        <v>0</v>
      </c>
      <c r="M100" s="90">
        <f>IFERROR('Model výchozí (MV)'!L100*'Provoz výchozí'!N$27/'Provoz výchozí'!AN$27,0)+IFERROR('Model výchozí (MV)'!M100*'Provoz výchozí'!O$27/'Provoz výchozí'!AO$27,0)</f>
        <v>0</v>
      </c>
      <c r="N100" s="90">
        <f>IFERROR('Model výchozí (MV)'!M100*'Provoz výchozí'!O$27/'Provoz výchozí'!AO$27,0)+IFERROR('Model výchozí (MV)'!N100*'Provoz výchozí'!P$27/'Provoz výchozí'!AP$27,0)</f>
        <v>0</v>
      </c>
      <c r="O100" s="90">
        <f>IFERROR('Model výchozí (MV)'!N100*'Provoz výchozí'!P$27/'Provoz výchozí'!AP$27,0)+IFERROR('Model výchozí (MV)'!O100*'Provoz výchozí'!Q$27/'Provoz výchozí'!AQ$27,0)</f>
        <v>0</v>
      </c>
      <c r="P100" s="90">
        <f>IFERROR('Model výchozí (MV)'!O100*'Provoz výchozí'!Q$27/'Provoz výchozí'!AQ$27,0)+IFERROR('Model výchozí (MV)'!P100*'Provoz výchozí'!R$27/'Provoz výchozí'!AR$27,0)</f>
        <v>0</v>
      </c>
      <c r="Q100" s="90">
        <f>IFERROR('Model výchozí (MV)'!P100*'Provoz výchozí'!R$27/'Provoz výchozí'!AR$27,0)+IFERROR('Model výchozí (MV)'!Q100*'Provoz výchozí'!S$27/'Provoz výchozí'!AS$27,0)</f>
        <v>0</v>
      </c>
      <c r="R100" s="90">
        <f>IFERROR('Model výchozí (MV)'!Q100*'Provoz výchozí'!S$27/'Provoz výchozí'!AS$27,0)+IFERROR('Model výchozí (MV)'!R100*'Provoz výchozí'!T$27/'Provoz výchozí'!AT$27,0)</f>
        <v>0</v>
      </c>
      <c r="S100" s="90">
        <f>IFERROR('Model výchozí (MV)'!R100*'Provoz výchozí'!T$27/'Provoz výchozí'!AT$27,0)+IFERROR('Model výchozí (MV)'!S100*'Provoz výchozí'!U$27/'Provoz výchozí'!AU$27,0)</f>
        <v>0</v>
      </c>
      <c r="T100" s="90">
        <f>IFERROR('Model výchozí (MV)'!S100*'Provoz výchozí'!N$27/'Provoz výchozí'!AU$27,0)</f>
        <v>0</v>
      </c>
      <c r="U100" s="92">
        <f t="shared" si="71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">
        <v>46</v>
      </c>
      <c r="C101" s="52"/>
      <c r="D101" s="18"/>
      <c r="E101" s="90">
        <f>IFERROR('Model výchozí (MV)'!E101*'Provoz výchozí'!C$27/'Provoz výchozí'!AG$27,0)</f>
        <v>0</v>
      </c>
      <c r="F101" s="90">
        <f>IFERROR('Model výchozí (MV)'!E101*'Provoz výchozí'!D$27/'Provoz výchozí'!AG$27,0)+IFERROR('Model výchozí (MV)'!F101*'Provoz výchozí'!E$27/'Provoz výchozí'!AH$27,0)</f>
        <v>0</v>
      </c>
      <c r="G101" s="90">
        <f>IFERROR('Model výchozí (MV)'!F101*'Provoz výchozí'!F$27/'Provoz výchozí'!AH$27,0)+IFERROR('Model výchozí (MV)'!G101*'Provoz výchozí'!G$27/'Provoz výchozí'!AI$27,0)</f>
        <v>0</v>
      </c>
      <c r="H101" s="90">
        <f>IFERROR('Model výchozí (MV)'!G101*'Provoz výchozí'!H$27/'Provoz výchozí'!AI$27,0)+IFERROR('Model výchozí (MV)'!H101*'Provoz výchozí'!I$27/'Provoz výchozí'!AJ$27,0)</f>
        <v>0</v>
      </c>
      <c r="I101" s="90">
        <f>IFERROR('Model výchozí (MV)'!H101*'Provoz výchozí'!J$27/'Provoz výchozí'!AJ$27,0)+IFERROR('Model výchozí (MV)'!I101*'Provoz výchozí'!K$27/'Provoz výchozí'!AK$27,0)</f>
        <v>0</v>
      </c>
      <c r="J101" s="90">
        <f>IFERROR('Model výchozí (MV)'!I101*'Provoz výchozí'!K$27/'Provoz výchozí'!AK$27,0)+IFERROR('Model výchozí (MV)'!J101*'Provoz výchozí'!L$27/'Provoz výchozí'!AL$27,0)</f>
        <v>0</v>
      </c>
      <c r="K101" s="90">
        <f>IFERROR('Model výchozí (MV)'!J101*'Provoz výchozí'!L$27/'Provoz výchozí'!AL$27,0)+IFERROR('Model výchozí (MV)'!K101*'Provoz výchozí'!M$27/'Provoz výchozí'!AM$27,0)</f>
        <v>0</v>
      </c>
      <c r="L101" s="90">
        <f>IFERROR('Model výchozí (MV)'!K101*'Provoz výchozí'!M$27/'Provoz výchozí'!AM$27,0)+IFERROR('Model výchozí (MV)'!L101*'Provoz výchozí'!N$27/'Provoz výchozí'!AN$27,0)</f>
        <v>0</v>
      </c>
      <c r="M101" s="90">
        <f>IFERROR('Model výchozí (MV)'!L101*'Provoz výchozí'!N$27/'Provoz výchozí'!AN$27,0)+IFERROR('Model výchozí (MV)'!M101*'Provoz výchozí'!O$27/'Provoz výchozí'!AO$27,0)</f>
        <v>0</v>
      </c>
      <c r="N101" s="90">
        <f>IFERROR('Model výchozí (MV)'!M101*'Provoz výchozí'!O$27/'Provoz výchozí'!AO$27,0)+IFERROR('Model výchozí (MV)'!N101*'Provoz výchozí'!P$27/'Provoz výchozí'!AP$27,0)</f>
        <v>0</v>
      </c>
      <c r="O101" s="90">
        <f>IFERROR('Model výchozí (MV)'!N101*'Provoz výchozí'!P$27/'Provoz výchozí'!AP$27,0)+IFERROR('Model výchozí (MV)'!O101*'Provoz výchozí'!Q$27/'Provoz výchozí'!AQ$27,0)</f>
        <v>0</v>
      </c>
      <c r="P101" s="90">
        <f>IFERROR('Model výchozí (MV)'!O101*'Provoz výchozí'!Q$27/'Provoz výchozí'!AQ$27,0)+IFERROR('Model výchozí (MV)'!P101*'Provoz výchozí'!R$27/'Provoz výchozí'!AR$27,0)</f>
        <v>0</v>
      </c>
      <c r="Q101" s="90">
        <f>IFERROR('Model výchozí (MV)'!P101*'Provoz výchozí'!R$27/'Provoz výchozí'!AR$27,0)+IFERROR('Model výchozí (MV)'!Q101*'Provoz výchozí'!S$27/'Provoz výchozí'!AS$27,0)</f>
        <v>0</v>
      </c>
      <c r="R101" s="90">
        <f>IFERROR('Model výchozí (MV)'!Q101*'Provoz výchozí'!S$27/'Provoz výchozí'!AS$27,0)+IFERROR('Model výchozí (MV)'!R101*'Provoz výchozí'!T$27/'Provoz výchozí'!AT$27,0)</f>
        <v>0</v>
      </c>
      <c r="S101" s="90">
        <f>IFERROR('Model výchozí (MV)'!R101*'Provoz výchozí'!T$27/'Provoz výchozí'!AT$27,0)+IFERROR('Model výchozí (MV)'!S101*'Provoz výchozí'!U$27/'Provoz výchozí'!AU$27,0)</f>
        <v>0</v>
      </c>
      <c r="T101" s="90">
        <f>IFERROR('Model výchozí (MV)'!S101*'Provoz výchozí'!N$27/'Provoz výchozí'!AU$27,0)</f>
        <v>0</v>
      </c>
      <c r="U101" s="92">
        <f t="shared" si="71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">
        <v>47</v>
      </c>
      <c r="C102" s="52"/>
      <c r="D102" s="18"/>
      <c r="E102" s="90">
        <f>IFERROR('Model výchozí (MV)'!E102*'Provoz výchozí'!C$27/'Provoz výchozí'!AG$27,0)</f>
        <v>0</v>
      </c>
      <c r="F102" s="90">
        <f>IFERROR('Model výchozí (MV)'!E102*'Provoz výchozí'!D$27/'Provoz výchozí'!AG$27,0)+IFERROR('Model výchozí (MV)'!F102*'Provoz výchozí'!E$27/'Provoz výchozí'!AH$27,0)</f>
        <v>0</v>
      </c>
      <c r="G102" s="90">
        <f>IFERROR('Model výchozí (MV)'!F102*'Provoz výchozí'!F$27/'Provoz výchozí'!AH$27,0)+IFERROR('Model výchozí (MV)'!G102*'Provoz výchozí'!G$27/'Provoz výchozí'!AI$27,0)</f>
        <v>0</v>
      </c>
      <c r="H102" s="90">
        <f>IFERROR('Model výchozí (MV)'!G102*'Provoz výchozí'!H$27/'Provoz výchozí'!AI$27,0)+IFERROR('Model výchozí (MV)'!H102*'Provoz výchozí'!I$27/'Provoz výchozí'!AJ$27,0)</f>
        <v>0</v>
      </c>
      <c r="I102" s="90">
        <f>IFERROR('Model výchozí (MV)'!H102*'Provoz výchozí'!J$27/'Provoz výchozí'!AJ$27,0)+IFERROR('Model výchozí (MV)'!I102*'Provoz výchozí'!K$27/'Provoz výchozí'!AK$27,0)</f>
        <v>0</v>
      </c>
      <c r="J102" s="90">
        <f>IFERROR('Model výchozí (MV)'!I102*'Provoz výchozí'!K$27/'Provoz výchozí'!AK$27,0)+IFERROR('Model výchozí (MV)'!J102*'Provoz výchozí'!L$27/'Provoz výchozí'!AL$27,0)</f>
        <v>0</v>
      </c>
      <c r="K102" s="90">
        <f>IFERROR('Model výchozí (MV)'!J102*'Provoz výchozí'!L$27/'Provoz výchozí'!AL$27,0)+IFERROR('Model výchozí (MV)'!K102*'Provoz výchozí'!M$27/'Provoz výchozí'!AM$27,0)</f>
        <v>0</v>
      </c>
      <c r="L102" s="90">
        <f>IFERROR('Model výchozí (MV)'!K102*'Provoz výchozí'!M$27/'Provoz výchozí'!AM$27,0)+IFERROR('Model výchozí (MV)'!L102*'Provoz výchozí'!N$27/'Provoz výchozí'!AN$27,0)</f>
        <v>0</v>
      </c>
      <c r="M102" s="90">
        <f>IFERROR('Model výchozí (MV)'!L102*'Provoz výchozí'!N$27/'Provoz výchozí'!AN$27,0)+IFERROR('Model výchozí (MV)'!M102*'Provoz výchozí'!O$27/'Provoz výchozí'!AO$27,0)</f>
        <v>0</v>
      </c>
      <c r="N102" s="90">
        <f>IFERROR('Model výchozí (MV)'!M102*'Provoz výchozí'!O$27/'Provoz výchozí'!AO$27,0)+IFERROR('Model výchozí (MV)'!N102*'Provoz výchozí'!P$27/'Provoz výchozí'!AP$27,0)</f>
        <v>0</v>
      </c>
      <c r="O102" s="90">
        <f>IFERROR('Model výchozí (MV)'!N102*'Provoz výchozí'!P$27/'Provoz výchozí'!AP$27,0)+IFERROR('Model výchozí (MV)'!O102*'Provoz výchozí'!Q$27/'Provoz výchozí'!AQ$27,0)</f>
        <v>0</v>
      </c>
      <c r="P102" s="90">
        <f>IFERROR('Model výchozí (MV)'!O102*'Provoz výchozí'!Q$27/'Provoz výchozí'!AQ$27,0)+IFERROR('Model výchozí (MV)'!P102*'Provoz výchozí'!R$27/'Provoz výchozí'!AR$27,0)</f>
        <v>0</v>
      </c>
      <c r="Q102" s="90">
        <f>IFERROR('Model výchozí (MV)'!P102*'Provoz výchozí'!R$27/'Provoz výchozí'!AR$27,0)+IFERROR('Model výchozí (MV)'!Q102*'Provoz výchozí'!S$27/'Provoz výchozí'!AS$27,0)</f>
        <v>0</v>
      </c>
      <c r="R102" s="90">
        <f>IFERROR('Model výchozí (MV)'!Q102*'Provoz výchozí'!S$27/'Provoz výchozí'!AS$27,0)+IFERROR('Model výchozí (MV)'!R102*'Provoz výchozí'!T$27/'Provoz výchozí'!AT$27,0)</f>
        <v>0</v>
      </c>
      <c r="S102" s="90">
        <f>IFERROR('Model výchozí (MV)'!R102*'Provoz výchozí'!T$27/'Provoz výchozí'!AT$27,0)+IFERROR('Model výchozí (MV)'!S102*'Provoz výchozí'!U$27/'Provoz výchozí'!AU$27,0)</f>
        <v>0</v>
      </c>
      <c r="T102" s="90">
        <f>IFERROR('Model výchozí (MV)'!S102*'Provoz výchozí'!N$27/'Provoz výchozí'!AU$27,0)</f>
        <v>0</v>
      </c>
      <c r="U102" s="92">
        <f t="shared" si="71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">
        <v>48</v>
      </c>
      <c r="C103" s="52">
        <v>5.0999999999999996</v>
      </c>
      <c r="D103" s="19" t="s">
        <v>378</v>
      </c>
      <c r="E103" s="90">
        <f>IFERROR('Model výchozí (MV)'!E103*'Provoz výchozí'!C$27/'Provoz výchozí'!AG$27,0)</f>
        <v>0</v>
      </c>
      <c r="F103" s="90">
        <f>IFERROR('Model výchozí (MV)'!E103*'Provoz výchozí'!D$27/'Provoz výchozí'!AG$27,0)+IFERROR('Model výchozí (MV)'!F103*'Provoz výchozí'!E$27/'Provoz výchozí'!AH$27,0)</f>
        <v>0</v>
      </c>
      <c r="G103" s="90">
        <f>IFERROR('Model výchozí (MV)'!F103*'Provoz výchozí'!F$27/'Provoz výchozí'!AH$27,0)+IFERROR('Model výchozí (MV)'!G103*'Provoz výchozí'!G$27/'Provoz výchozí'!AI$27,0)</f>
        <v>0</v>
      </c>
      <c r="H103" s="90">
        <f>IFERROR('Model výchozí (MV)'!G103*'Provoz výchozí'!H$27/'Provoz výchozí'!AI$27,0)+IFERROR('Model výchozí (MV)'!H103*'Provoz výchozí'!I$27/'Provoz výchozí'!AJ$27,0)</f>
        <v>0</v>
      </c>
      <c r="I103" s="90">
        <f>IFERROR('Model výchozí (MV)'!H103*'Provoz výchozí'!J$27/'Provoz výchozí'!AJ$27,0)+IFERROR('Model výchozí (MV)'!I103*'Provoz výchozí'!K$27/'Provoz výchozí'!AK$27,0)</f>
        <v>0</v>
      </c>
      <c r="J103" s="90">
        <f>IFERROR('Model výchozí (MV)'!I103*'Provoz výchozí'!K$27/'Provoz výchozí'!AK$27,0)+IFERROR('Model výchozí (MV)'!J103*'Provoz výchozí'!L$27/'Provoz výchozí'!AL$27,0)</f>
        <v>0</v>
      </c>
      <c r="K103" s="90">
        <f>IFERROR('Model výchozí (MV)'!J103*'Provoz výchozí'!L$27/'Provoz výchozí'!AL$27,0)+IFERROR('Model výchozí (MV)'!K103*'Provoz výchozí'!M$27/'Provoz výchozí'!AM$27,0)</f>
        <v>0</v>
      </c>
      <c r="L103" s="90">
        <f>IFERROR('Model výchozí (MV)'!K103*'Provoz výchozí'!M$27/'Provoz výchozí'!AM$27,0)+IFERROR('Model výchozí (MV)'!L103*'Provoz výchozí'!N$27/'Provoz výchozí'!AN$27,0)</f>
        <v>0</v>
      </c>
      <c r="M103" s="90">
        <f>IFERROR('Model výchozí (MV)'!L103*'Provoz výchozí'!N$27/'Provoz výchozí'!AN$27,0)+IFERROR('Model výchozí (MV)'!M103*'Provoz výchozí'!O$27/'Provoz výchozí'!AO$27,0)</f>
        <v>0</v>
      </c>
      <c r="N103" s="90">
        <f>IFERROR('Model výchozí (MV)'!M103*'Provoz výchozí'!O$27/'Provoz výchozí'!AO$27,0)+IFERROR('Model výchozí (MV)'!N103*'Provoz výchozí'!P$27/'Provoz výchozí'!AP$27,0)</f>
        <v>0</v>
      </c>
      <c r="O103" s="90">
        <f>IFERROR('Model výchozí (MV)'!N103*'Provoz výchozí'!P$27/'Provoz výchozí'!AP$27,0)+IFERROR('Model výchozí (MV)'!O103*'Provoz výchozí'!Q$27/'Provoz výchozí'!AQ$27,0)</f>
        <v>0</v>
      </c>
      <c r="P103" s="90">
        <f>IFERROR('Model výchozí (MV)'!O103*'Provoz výchozí'!Q$27/'Provoz výchozí'!AQ$27,0)+IFERROR('Model výchozí (MV)'!P103*'Provoz výchozí'!R$27/'Provoz výchozí'!AR$27,0)</f>
        <v>0</v>
      </c>
      <c r="Q103" s="90">
        <f>IFERROR('Model výchozí (MV)'!P103*'Provoz výchozí'!R$27/'Provoz výchozí'!AR$27,0)+IFERROR('Model výchozí (MV)'!Q103*'Provoz výchozí'!S$27/'Provoz výchozí'!AS$27,0)</f>
        <v>0</v>
      </c>
      <c r="R103" s="90">
        <f>IFERROR('Model výchozí (MV)'!Q103*'Provoz výchozí'!S$27/'Provoz výchozí'!AS$27,0)+IFERROR('Model výchozí (MV)'!R103*'Provoz výchozí'!T$27/'Provoz výchozí'!AT$27,0)</f>
        <v>0</v>
      </c>
      <c r="S103" s="90">
        <f>IFERROR('Model výchozí (MV)'!R103*'Provoz výchozí'!T$27/'Provoz výchozí'!AT$27,0)+IFERROR('Model výchozí (MV)'!S103*'Provoz výchozí'!U$27/'Provoz výchozí'!AU$27,0)</f>
        <v>0</v>
      </c>
      <c r="T103" s="90">
        <f>IFERROR('Model výchozí (MV)'!S103*'Provoz výchozí'!N$27/'Provoz výchozí'!AU$27,0)</f>
        <v>0</v>
      </c>
      <c r="U103" s="92">
        <f t="shared" si="71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A104" s="5"/>
      <c r="B104" s="6"/>
      <c r="C104" s="52" t="s">
        <v>324</v>
      </c>
      <c r="D104" s="19" t="s">
        <v>49</v>
      </c>
      <c r="E104" s="90">
        <f>IFERROR('Model výchozí (MV)'!E104*'Provoz výchozí'!C$27/'Provoz výchozí'!AG$27,0)</f>
        <v>0</v>
      </c>
      <c r="F104" s="90">
        <f>IFERROR('Model výchozí (MV)'!E104*'Provoz výchozí'!D$27/'Provoz výchozí'!AG$27,0)+IFERROR('Model výchozí (MV)'!F104*'Provoz výchozí'!E$27/'Provoz výchozí'!AH$27,0)</f>
        <v>0</v>
      </c>
      <c r="G104" s="90">
        <f>IFERROR('Model výchozí (MV)'!F104*'Provoz výchozí'!F$27/'Provoz výchozí'!AH$27,0)+IFERROR('Model výchozí (MV)'!G104*'Provoz výchozí'!G$27/'Provoz výchozí'!AI$27,0)</f>
        <v>0</v>
      </c>
      <c r="H104" s="90">
        <f>IFERROR('Model výchozí (MV)'!G104*'Provoz výchozí'!H$27/'Provoz výchozí'!AI$27,0)+IFERROR('Model výchozí (MV)'!H104*'Provoz výchozí'!I$27/'Provoz výchozí'!AJ$27,0)</f>
        <v>0</v>
      </c>
      <c r="I104" s="90">
        <f>IFERROR('Model výchozí (MV)'!H104*'Provoz výchozí'!J$27/'Provoz výchozí'!AJ$27,0)+IFERROR('Model výchozí (MV)'!I104*'Provoz výchozí'!K$27/'Provoz výchozí'!AK$27,0)</f>
        <v>0</v>
      </c>
      <c r="J104" s="90">
        <f>IFERROR('Model výchozí (MV)'!I104*'Provoz výchozí'!K$27/'Provoz výchozí'!AK$27,0)+IFERROR('Model výchozí (MV)'!J104*'Provoz výchozí'!L$27/'Provoz výchozí'!AL$27,0)</f>
        <v>0</v>
      </c>
      <c r="K104" s="90">
        <f>IFERROR('Model výchozí (MV)'!J104*'Provoz výchozí'!L$27/'Provoz výchozí'!AL$27,0)+IFERROR('Model výchozí (MV)'!K104*'Provoz výchozí'!M$27/'Provoz výchozí'!AM$27,0)</f>
        <v>0</v>
      </c>
      <c r="L104" s="90">
        <f>IFERROR('Model výchozí (MV)'!K104*'Provoz výchozí'!M$27/'Provoz výchozí'!AM$27,0)+IFERROR('Model výchozí (MV)'!L104*'Provoz výchozí'!N$27/'Provoz výchozí'!AN$27,0)</f>
        <v>0</v>
      </c>
      <c r="M104" s="90">
        <f>IFERROR('Model výchozí (MV)'!L104*'Provoz výchozí'!N$27/'Provoz výchozí'!AN$27,0)+IFERROR('Model výchozí (MV)'!M104*'Provoz výchozí'!O$27/'Provoz výchozí'!AO$27,0)</f>
        <v>0</v>
      </c>
      <c r="N104" s="90">
        <f>IFERROR('Model výchozí (MV)'!M104*'Provoz výchozí'!O$27/'Provoz výchozí'!AO$27,0)+IFERROR('Model výchozí (MV)'!N104*'Provoz výchozí'!P$27/'Provoz výchozí'!AP$27,0)</f>
        <v>0</v>
      </c>
      <c r="O104" s="90">
        <f>IFERROR('Model výchozí (MV)'!N104*'Provoz výchozí'!P$27/'Provoz výchozí'!AP$27,0)+IFERROR('Model výchozí (MV)'!O104*'Provoz výchozí'!Q$27/'Provoz výchozí'!AQ$27,0)</f>
        <v>0</v>
      </c>
      <c r="P104" s="90">
        <f>IFERROR('Model výchozí (MV)'!O104*'Provoz výchozí'!Q$27/'Provoz výchozí'!AQ$27,0)+IFERROR('Model výchozí (MV)'!P104*'Provoz výchozí'!R$27/'Provoz výchozí'!AR$27,0)</f>
        <v>0</v>
      </c>
      <c r="Q104" s="90">
        <f>IFERROR('Model výchozí (MV)'!P104*'Provoz výchozí'!R$27/'Provoz výchozí'!AR$27,0)+IFERROR('Model výchozí (MV)'!Q104*'Provoz výchozí'!S$27/'Provoz výchozí'!AS$27,0)</f>
        <v>0</v>
      </c>
      <c r="R104" s="90">
        <f>IFERROR('Model výchozí (MV)'!Q104*'Provoz výchozí'!S$27/'Provoz výchozí'!AS$27,0)+IFERROR('Model výchozí (MV)'!R104*'Provoz výchozí'!T$27/'Provoz výchozí'!AT$27,0)</f>
        <v>0</v>
      </c>
      <c r="S104" s="90">
        <f>IFERROR('Model výchozí (MV)'!R104*'Provoz výchozí'!T$27/'Provoz výchozí'!AT$27,0)+IFERROR('Model výchozí (MV)'!S104*'Provoz výchozí'!U$27/'Provoz výchozí'!AU$27,0)</f>
        <v>0</v>
      </c>
      <c r="T104" s="90">
        <f>IFERROR('Model výchozí (MV)'!S104*'Provoz výchozí'!N$27/'Provoz výchozí'!AU$27,0)</f>
        <v>0</v>
      </c>
      <c r="U104" s="92">
        <f t="shared" si="71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">
        <v>50</v>
      </c>
      <c r="C105" s="52"/>
      <c r="D105" s="18"/>
      <c r="E105" s="90">
        <f>IFERROR('Model výchozí (MV)'!E105*'Provoz výchozí'!C$27/'Provoz výchozí'!AG$27,0)</f>
        <v>0</v>
      </c>
      <c r="F105" s="90">
        <f>IFERROR('Model výchozí (MV)'!E105*'Provoz výchozí'!D$27/'Provoz výchozí'!AG$27,0)+IFERROR('Model výchozí (MV)'!F105*'Provoz výchozí'!E$27/'Provoz výchozí'!AH$27,0)</f>
        <v>0</v>
      </c>
      <c r="G105" s="90">
        <f>IFERROR('Model výchozí (MV)'!F105*'Provoz výchozí'!F$27/'Provoz výchozí'!AH$27,0)+IFERROR('Model výchozí (MV)'!G105*'Provoz výchozí'!G$27/'Provoz výchozí'!AI$27,0)</f>
        <v>0</v>
      </c>
      <c r="H105" s="90">
        <f>IFERROR('Model výchozí (MV)'!G105*'Provoz výchozí'!H$27/'Provoz výchozí'!AI$27,0)+IFERROR('Model výchozí (MV)'!H105*'Provoz výchozí'!I$27/'Provoz výchozí'!AJ$27,0)</f>
        <v>0</v>
      </c>
      <c r="I105" s="90">
        <f>IFERROR('Model výchozí (MV)'!H105*'Provoz výchozí'!J$27/'Provoz výchozí'!AJ$27,0)+IFERROR('Model výchozí (MV)'!I105*'Provoz výchozí'!K$27/'Provoz výchozí'!AK$27,0)</f>
        <v>0</v>
      </c>
      <c r="J105" s="90">
        <f>IFERROR('Model výchozí (MV)'!I105*'Provoz výchozí'!K$27/'Provoz výchozí'!AK$27,0)+IFERROR('Model výchozí (MV)'!J105*'Provoz výchozí'!L$27/'Provoz výchozí'!AL$27,0)</f>
        <v>0</v>
      </c>
      <c r="K105" s="90">
        <f>IFERROR('Model výchozí (MV)'!J105*'Provoz výchozí'!L$27/'Provoz výchozí'!AL$27,0)+IFERROR('Model výchozí (MV)'!K105*'Provoz výchozí'!M$27/'Provoz výchozí'!AM$27,0)</f>
        <v>0</v>
      </c>
      <c r="L105" s="90">
        <f>IFERROR('Model výchozí (MV)'!K105*'Provoz výchozí'!M$27/'Provoz výchozí'!AM$27,0)+IFERROR('Model výchozí (MV)'!L105*'Provoz výchozí'!N$27/'Provoz výchozí'!AN$27,0)</f>
        <v>0</v>
      </c>
      <c r="M105" s="90">
        <f>IFERROR('Model výchozí (MV)'!L105*'Provoz výchozí'!N$27/'Provoz výchozí'!AN$27,0)+IFERROR('Model výchozí (MV)'!M105*'Provoz výchozí'!O$27/'Provoz výchozí'!AO$27,0)</f>
        <v>0</v>
      </c>
      <c r="N105" s="90">
        <f>IFERROR('Model výchozí (MV)'!M105*'Provoz výchozí'!O$27/'Provoz výchozí'!AO$27,0)+IFERROR('Model výchozí (MV)'!N105*'Provoz výchozí'!P$27/'Provoz výchozí'!AP$27,0)</f>
        <v>0</v>
      </c>
      <c r="O105" s="90">
        <f>IFERROR('Model výchozí (MV)'!N105*'Provoz výchozí'!P$27/'Provoz výchozí'!AP$27,0)+IFERROR('Model výchozí (MV)'!O105*'Provoz výchozí'!Q$27/'Provoz výchozí'!AQ$27,0)</f>
        <v>0</v>
      </c>
      <c r="P105" s="90">
        <f>IFERROR('Model výchozí (MV)'!O105*'Provoz výchozí'!Q$27/'Provoz výchozí'!AQ$27,0)+IFERROR('Model výchozí (MV)'!P105*'Provoz výchozí'!R$27/'Provoz výchozí'!AR$27,0)</f>
        <v>0</v>
      </c>
      <c r="Q105" s="90">
        <f>IFERROR('Model výchozí (MV)'!P105*'Provoz výchozí'!R$27/'Provoz výchozí'!AR$27,0)+IFERROR('Model výchozí (MV)'!Q105*'Provoz výchozí'!S$27/'Provoz výchozí'!AS$27,0)</f>
        <v>0</v>
      </c>
      <c r="R105" s="90">
        <f>IFERROR('Model výchozí (MV)'!Q105*'Provoz výchozí'!S$27/'Provoz výchozí'!AS$27,0)+IFERROR('Model výchozí (MV)'!R105*'Provoz výchozí'!T$27/'Provoz výchozí'!AT$27,0)</f>
        <v>0</v>
      </c>
      <c r="S105" s="90">
        <f>IFERROR('Model výchozí (MV)'!R105*'Provoz výchozí'!T$27/'Provoz výchozí'!AT$27,0)+IFERROR('Model výchozí (MV)'!S105*'Provoz výchozí'!U$27/'Provoz výchozí'!AU$27,0)</f>
        <v>0</v>
      </c>
      <c r="T105" s="90">
        <f>IFERROR('Model výchozí (MV)'!S105*'Provoz výchozí'!N$27/'Provoz výchozí'!AU$27,0)</f>
        <v>0</v>
      </c>
      <c r="U105" s="92">
        <f t="shared" si="71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">
        <v>51</v>
      </c>
      <c r="C106" s="52">
        <v>7.1</v>
      </c>
      <c r="D106" s="18" t="s">
        <v>52</v>
      </c>
      <c r="E106" s="90">
        <f>IFERROR('Model výchozí (MV)'!E106*'Provoz výchozí'!C$27/'Provoz výchozí'!AG$27,0)</f>
        <v>0</v>
      </c>
      <c r="F106" s="90">
        <f>IFERROR('Model výchozí (MV)'!E106*'Provoz výchozí'!D$27/'Provoz výchozí'!AG$27,0)+IFERROR('Model výchozí (MV)'!F106*'Provoz výchozí'!E$27/'Provoz výchozí'!AH$27,0)</f>
        <v>0</v>
      </c>
      <c r="G106" s="90">
        <f>IFERROR('Model výchozí (MV)'!F106*'Provoz výchozí'!F$27/'Provoz výchozí'!AH$27,0)+IFERROR('Model výchozí (MV)'!G106*'Provoz výchozí'!G$27/'Provoz výchozí'!AI$27,0)</f>
        <v>0</v>
      </c>
      <c r="H106" s="90">
        <f>IFERROR('Model výchozí (MV)'!G106*'Provoz výchozí'!H$27/'Provoz výchozí'!AI$27,0)+IFERROR('Model výchozí (MV)'!H106*'Provoz výchozí'!I$27/'Provoz výchozí'!AJ$27,0)</f>
        <v>0</v>
      </c>
      <c r="I106" s="90">
        <f>IFERROR('Model výchozí (MV)'!H106*'Provoz výchozí'!J$27/'Provoz výchozí'!AJ$27,0)+IFERROR('Model výchozí (MV)'!I106*'Provoz výchozí'!K$27/'Provoz výchozí'!AK$27,0)</f>
        <v>0</v>
      </c>
      <c r="J106" s="90">
        <f>IFERROR('Model výchozí (MV)'!I106*'Provoz výchozí'!K$27/'Provoz výchozí'!AK$27,0)+IFERROR('Model výchozí (MV)'!J106*'Provoz výchozí'!L$27/'Provoz výchozí'!AL$27,0)</f>
        <v>0</v>
      </c>
      <c r="K106" s="90">
        <f>IFERROR('Model výchozí (MV)'!J106*'Provoz výchozí'!L$27/'Provoz výchozí'!AL$27,0)+IFERROR('Model výchozí (MV)'!K106*'Provoz výchozí'!M$27/'Provoz výchozí'!AM$27,0)</f>
        <v>0</v>
      </c>
      <c r="L106" s="90">
        <f>IFERROR('Model výchozí (MV)'!K106*'Provoz výchozí'!M$27/'Provoz výchozí'!AM$27,0)+IFERROR('Model výchozí (MV)'!L106*'Provoz výchozí'!N$27/'Provoz výchozí'!AN$27,0)</f>
        <v>0</v>
      </c>
      <c r="M106" s="90">
        <f>IFERROR('Model výchozí (MV)'!L106*'Provoz výchozí'!N$27/'Provoz výchozí'!AN$27,0)+IFERROR('Model výchozí (MV)'!M106*'Provoz výchozí'!O$27/'Provoz výchozí'!AO$27,0)</f>
        <v>0</v>
      </c>
      <c r="N106" s="90">
        <f>IFERROR('Model výchozí (MV)'!M106*'Provoz výchozí'!O$27/'Provoz výchozí'!AO$27,0)+IFERROR('Model výchozí (MV)'!N106*'Provoz výchozí'!P$27/'Provoz výchozí'!AP$27,0)</f>
        <v>0</v>
      </c>
      <c r="O106" s="90">
        <f>IFERROR('Model výchozí (MV)'!N106*'Provoz výchozí'!P$27/'Provoz výchozí'!AP$27,0)+IFERROR('Model výchozí (MV)'!O106*'Provoz výchozí'!Q$27/'Provoz výchozí'!AQ$27,0)</f>
        <v>0</v>
      </c>
      <c r="P106" s="90">
        <f>IFERROR('Model výchozí (MV)'!O106*'Provoz výchozí'!Q$27/'Provoz výchozí'!AQ$27,0)+IFERROR('Model výchozí (MV)'!P106*'Provoz výchozí'!R$27/'Provoz výchozí'!AR$27,0)</f>
        <v>0</v>
      </c>
      <c r="Q106" s="90">
        <f>IFERROR('Model výchozí (MV)'!P106*'Provoz výchozí'!R$27/'Provoz výchozí'!AR$27,0)+IFERROR('Model výchozí (MV)'!Q106*'Provoz výchozí'!S$27/'Provoz výchozí'!AS$27,0)</f>
        <v>0</v>
      </c>
      <c r="R106" s="90">
        <f>IFERROR('Model výchozí (MV)'!Q106*'Provoz výchozí'!S$27/'Provoz výchozí'!AS$27,0)+IFERROR('Model výchozí (MV)'!R106*'Provoz výchozí'!T$27/'Provoz výchozí'!AT$27,0)</f>
        <v>0</v>
      </c>
      <c r="S106" s="90">
        <f>IFERROR('Model výchozí (MV)'!R106*'Provoz výchozí'!T$27/'Provoz výchozí'!AT$27,0)+IFERROR('Model výchozí (MV)'!S106*'Provoz výchozí'!U$27/'Provoz výchozí'!AU$27,0)</f>
        <v>0</v>
      </c>
      <c r="T106" s="90">
        <f>IFERROR('Model výchozí (MV)'!S106*'Provoz výchozí'!N$27/'Provoz výchozí'!AU$27,0)</f>
        <v>0</v>
      </c>
      <c r="U106" s="92">
        <f t="shared" si="71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">
        <v>53</v>
      </c>
      <c r="D107" s="18" t="s">
        <v>54</v>
      </c>
      <c r="E107" s="90">
        <f>IFERROR('Model výchozí (MV)'!E107*'Provoz výchozí'!C$27/'Provoz výchozí'!AG$27,0)</f>
        <v>0</v>
      </c>
      <c r="F107" s="90">
        <f>IFERROR('Model výchozí (MV)'!E107*'Provoz výchozí'!D$27/'Provoz výchozí'!AG$27,0)+IFERROR('Model výchozí (MV)'!F107*'Provoz výchozí'!E$27/'Provoz výchozí'!AH$27,0)</f>
        <v>0</v>
      </c>
      <c r="G107" s="90">
        <f>IFERROR('Model výchozí (MV)'!F107*'Provoz výchozí'!F$27/'Provoz výchozí'!AH$27,0)+IFERROR('Model výchozí (MV)'!G107*'Provoz výchozí'!G$27/'Provoz výchozí'!AI$27,0)</f>
        <v>0</v>
      </c>
      <c r="H107" s="90">
        <f>IFERROR('Model výchozí (MV)'!G107*'Provoz výchozí'!H$27/'Provoz výchozí'!AI$27,0)+IFERROR('Model výchozí (MV)'!H107*'Provoz výchozí'!I$27/'Provoz výchozí'!AJ$27,0)</f>
        <v>0</v>
      </c>
      <c r="I107" s="90">
        <f>IFERROR('Model výchozí (MV)'!H107*'Provoz výchozí'!J$27/'Provoz výchozí'!AJ$27,0)+IFERROR('Model výchozí (MV)'!I107*'Provoz výchozí'!K$27/'Provoz výchozí'!AK$27,0)</f>
        <v>0</v>
      </c>
      <c r="J107" s="90">
        <f>IFERROR('Model výchozí (MV)'!I107*'Provoz výchozí'!K$27/'Provoz výchozí'!AK$27,0)+IFERROR('Model výchozí (MV)'!J107*'Provoz výchozí'!L$27/'Provoz výchozí'!AL$27,0)</f>
        <v>0</v>
      </c>
      <c r="K107" s="90">
        <f>IFERROR('Model výchozí (MV)'!J107*'Provoz výchozí'!L$27/'Provoz výchozí'!AL$27,0)+IFERROR('Model výchozí (MV)'!K107*'Provoz výchozí'!M$27/'Provoz výchozí'!AM$27,0)</f>
        <v>0</v>
      </c>
      <c r="L107" s="90">
        <f>IFERROR('Model výchozí (MV)'!K107*'Provoz výchozí'!M$27/'Provoz výchozí'!AM$27,0)+IFERROR('Model výchozí (MV)'!L107*'Provoz výchozí'!N$27/'Provoz výchozí'!AN$27,0)</f>
        <v>0</v>
      </c>
      <c r="M107" s="90">
        <f>IFERROR('Model výchozí (MV)'!L107*'Provoz výchozí'!N$27/'Provoz výchozí'!AN$27,0)+IFERROR('Model výchozí (MV)'!M107*'Provoz výchozí'!O$27/'Provoz výchozí'!AO$27,0)</f>
        <v>0</v>
      </c>
      <c r="N107" s="90">
        <f>IFERROR('Model výchozí (MV)'!M107*'Provoz výchozí'!O$27/'Provoz výchozí'!AO$27,0)+IFERROR('Model výchozí (MV)'!N107*'Provoz výchozí'!P$27/'Provoz výchozí'!AP$27,0)</f>
        <v>0</v>
      </c>
      <c r="O107" s="90">
        <f>IFERROR('Model výchozí (MV)'!N107*'Provoz výchozí'!P$27/'Provoz výchozí'!AP$27,0)+IFERROR('Model výchozí (MV)'!O107*'Provoz výchozí'!Q$27/'Provoz výchozí'!AQ$27,0)</f>
        <v>0</v>
      </c>
      <c r="P107" s="90">
        <f>IFERROR('Model výchozí (MV)'!O107*'Provoz výchozí'!Q$27/'Provoz výchozí'!AQ$27,0)+IFERROR('Model výchozí (MV)'!P107*'Provoz výchozí'!R$27/'Provoz výchozí'!AR$27,0)</f>
        <v>0</v>
      </c>
      <c r="Q107" s="90">
        <f>IFERROR('Model výchozí (MV)'!P107*'Provoz výchozí'!R$27/'Provoz výchozí'!AR$27,0)+IFERROR('Model výchozí (MV)'!Q107*'Provoz výchozí'!S$27/'Provoz výchozí'!AS$27,0)</f>
        <v>0</v>
      </c>
      <c r="R107" s="90">
        <f>IFERROR('Model výchozí (MV)'!Q107*'Provoz výchozí'!S$27/'Provoz výchozí'!AS$27,0)+IFERROR('Model výchozí (MV)'!R107*'Provoz výchozí'!T$27/'Provoz výchozí'!AT$27,0)</f>
        <v>0</v>
      </c>
      <c r="S107" s="90">
        <f>IFERROR('Model výchozí (MV)'!R107*'Provoz výchozí'!T$27/'Provoz výchozí'!AT$27,0)+IFERROR('Model výchozí (MV)'!S107*'Provoz výchozí'!U$27/'Provoz výchozí'!AU$27,0)</f>
        <v>0</v>
      </c>
      <c r="T107" s="90">
        <f>IFERROR('Model výchozí (MV)'!S107*'Provoz výchozí'!N$27/'Provoz výchozí'!AU$27,0)</f>
        <v>0</v>
      </c>
      <c r="U107" s="92">
        <f t="shared" si="71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">
        <v>55</v>
      </c>
      <c r="D108" s="18" t="s">
        <v>56</v>
      </c>
      <c r="E108" s="90">
        <f>IFERROR('Model výchozí (MV)'!E108*'Provoz výchozí'!C$27/'Provoz výchozí'!AG$27,0)</f>
        <v>0</v>
      </c>
      <c r="F108" s="90">
        <f>IFERROR('Model výchozí (MV)'!E108*'Provoz výchozí'!D$27/'Provoz výchozí'!AG$27,0)+IFERROR('Model výchozí (MV)'!F108*'Provoz výchozí'!E$27/'Provoz výchozí'!AH$27,0)</f>
        <v>0</v>
      </c>
      <c r="G108" s="90">
        <f>IFERROR('Model výchozí (MV)'!F108*'Provoz výchozí'!F$27/'Provoz výchozí'!AH$27,0)+IFERROR('Model výchozí (MV)'!G108*'Provoz výchozí'!G$27/'Provoz výchozí'!AI$27,0)</f>
        <v>0</v>
      </c>
      <c r="H108" s="90">
        <f>IFERROR('Model výchozí (MV)'!G108*'Provoz výchozí'!H$27/'Provoz výchozí'!AI$27,0)+IFERROR('Model výchozí (MV)'!H108*'Provoz výchozí'!I$27/'Provoz výchozí'!AJ$27,0)</f>
        <v>0</v>
      </c>
      <c r="I108" s="90">
        <f>IFERROR('Model výchozí (MV)'!H108*'Provoz výchozí'!J$27/'Provoz výchozí'!AJ$27,0)+IFERROR('Model výchozí (MV)'!I108*'Provoz výchozí'!K$27/'Provoz výchozí'!AK$27,0)</f>
        <v>0</v>
      </c>
      <c r="J108" s="90">
        <f>IFERROR('Model výchozí (MV)'!I108*'Provoz výchozí'!K$27/'Provoz výchozí'!AK$27,0)+IFERROR('Model výchozí (MV)'!J108*'Provoz výchozí'!L$27/'Provoz výchozí'!AL$27,0)</f>
        <v>0</v>
      </c>
      <c r="K108" s="90">
        <f>IFERROR('Model výchozí (MV)'!J108*'Provoz výchozí'!L$27/'Provoz výchozí'!AL$27,0)+IFERROR('Model výchozí (MV)'!K108*'Provoz výchozí'!M$27/'Provoz výchozí'!AM$27,0)</f>
        <v>0</v>
      </c>
      <c r="L108" s="90">
        <f>IFERROR('Model výchozí (MV)'!K108*'Provoz výchozí'!M$27/'Provoz výchozí'!AM$27,0)+IFERROR('Model výchozí (MV)'!L108*'Provoz výchozí'!N$27/'Provoz výchozí'!AN$27,0)</f>
        <v>0</v>
      </c>
      <c r="M108" s="90">
        <f>IFERROR('Model výchozí (MV)'!L108*'Provoz výchozí'!N$27/'Provoz výchozí'!AN$27,0)+IFERROR('Model výchozí (MV)'!M108*'Provoz výchozí'!O$27/'Provoz výchozí'!AO$27,0)</f>
        <v>0</v>
      </c>
      <c r="N108" s="90">
        <f>IFERROR('Model výchozí (MV)'!M108*'Provoz výchozí'!O$27/'Provoz výchozí'!AO$27,0)+IFERROR('Model výchozí (MV)'!N108*'Provoz výchozí'!P$27/'Provoz výchozí'!AP$27,0)</f>
        <v>0</v>
      </c>
      <c r="O108" s="90">
        <f>IFERROR('Model výchozí (MV)'!N108*'Provoz výchozí'!P$27/'Provoz výchozí'!AP$27,0)+IFERROR('Model výchozí (MV)'!O108*'Provoz výchozí'!Q$27/'Provoz výchozí'!AQ$27,0)</f>
        <v>0</v>
      </c>
      <c r="P108" s="90">
        <f>IFERROR('Model výchozí (MV)'!O108*'Provoz výchozí'!Q$27/'Provoz výchozí'!AQ$27,0)+IFERROR('Model výchozí (MV)'!P108*'Provoz výchozí'!R$27/'Provoz výchozí'!AR$27,0)</f>
        <v>0</v>
      </c>
      <c r="Q108" s="90">
        <f>IFERROR('Model výchozí (MV)'!P108*'Provoz výchozí'!R$27/'Provoz výchozí'!AR$27,0)+IFERROR('Model výchozí (MV)'!Q108*'Provoz výchozí'!S$27/'Provoz výchozí'!AS$27,0)</f>
        <v>0</v>
      </c>
      <c r="R108" s="90">
        <f>IFERROR('Model výchozí (MV)'!Q108*'Provoz výchozí'!S$27/'Provoz výchozí'!AS$27,0)+IFERROR('Model výchozí (MV)'!R108*'Provoz výchozí'!T$27/'Provoz výchozí'!AT$27,0)</f>
        <v>0</v>
      </c>
      <c r="S108" s="90">
        <f>IFERROR('Model výchozí (MV)'!R108*'Provoz výchozí'!T$27/'Provoz výchozí'!AT$27,0)+IFERROR('Model výchozí (MV)'!S108*'Provoz výchozí'!U$27/'Provoz výchozí'!AU$27,0)</f>
        <v>0</v>
      </c>
      <c r="T108" s="90">
        <f>IFERROR('Model výchozí (MV)'!S108*'Provoz výchozí'!N$27/'Provoz výchozí'!AU$27,0)</f>
        <v>0</v>
      </c>
      <c r="U108" s="92">
        <f t="shared" si="71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">
        <v>57</v>
      </c>
      <c r="D109" s="18" t="s">
        <v>58</v>
      </c>
      <c r="E109" s="90">
        <f>IFERROR('Model výchozí (MV)'!E109*'Provoz výchozí'!C$27/'Provoz výchozí'!AG$27,0)</f>
        <v>0</v>
      </c>
      <c r="F109" s="90">
        <f>IFERROR('Model výchozí (MV)'!E109*'Provoz výchozí'!D$27/'Provoz výchozí'!AG$27,0)+IFERROR('Model výchozí (MV)'!F109*'Provoz výchozí'!E$27/'Provoz výchozí'!AH$27,0)</f>
        <v>0</v>
      </c>
      <c r="G109" s="90">
        <f>IFERROR('Model výchozí (MV)'!F109*'Provoz výchozí'!F$27/'Provoz výchozí'!AH$27,0)+IFERROR('Model výchozí (MV)'!G109*'Provoz výchozí'!G$27/'Provoz výchozí'!AI$27,0)</f>
        <v>0</v>
      </c>
      <c r="H109" s="90">
        <f>IFERROR('Model výchozí (MV)'!G109*'Provoz výchozí'!H$27/'Provoz výchozí'!AI$27,0)+IFERROR('Model výchozí (MV)'!H109*'Provoz výchozí'!I$27/'Provoz výchozí'!AJ$27,0)</f>
        <v>0</v>
      </c>
      <c r="I109" s="90">
        <f>IFERROR('Model výchozí (MV)'!H109*'Provoz výchozí'!J$27/'Provoz výchozí'!AJ$27,0)+IFERROR('Model výchozí (MV)'!I109*'Provoz výchozí'!K$27/'Provoz výchozí'!AK$27,0)</f>
        <v>0</v>
      </c>
      <c r="J109" s="90">
        <f>IFERROR('Model výchozí (MV)'!I109*'Provoz výchozí'!K$27/'Provoz výchozí'!AK$27,0)+IFERROR('Model výchozí (MV)'!J109*'Provoz výchozí'!L$27/'Provoz výchozí'!AL$27,0)</f>
        <v>0</v>
      </c>
      <c r="K109" s="90">
        <f>IFERROR('Model výchozí (MV)'!J109*'Provoz výchozí'!L$27/'Provoz výchozí'!AL$27,0)+IFERROR('Model výchozí (MV)'!K109*'Provoz výchozí'!M$27/'Provoz výchozí'!AM$27,0)</f>
        <v>0</v>
      </c>
      <c r="L109" s="90">
        <f>IFERROR('Model výchozí (MV)'!K109*'Provoz výchozí'!M$27/'Provoz výchozí'!AM$27,0)+IFERROR('Model výchozí (MV)'!L109*'Provoz výchozí'!N$27/'Provoz výchozí'!AN$27,0)</f>
        <v>0</v>
      </c>
      <c r="M109" s="90">
        <f>IFERROR('Model výchozí (MV)'!L109*'Provoz výchozí'!N$27/'Provoz výchozí'!AN$27,0)+IFERROR('Model výchozí (MV)'!M109*'Provoz výchozí'!O$27/'Provoz výchozí'!AO$27,0)</f>
        <v>0</v>
      </c>
      <c r="N109" s="90">
        <f>IFERROR('Model výchozí (MV)'!M109*'Provoz výchozí'!O$27/'Provoz výchozí'!AO$27,0)+IFERROR('Model výchozí (MV)'!N109*'Provoz výchozí'!P$27/'Provoz výchozí'!AP$27,0)</f>
        <v>0</v>
      </c>
      <c r="O109" s="90">
        <f>IFERROR('Model výchozí (MV)'!N109*'Provoz výchozí'!P$27/'Provoz výchozí'!AP$27,0)+IFERROR('Model výchozí (MV)'!O109*'Provoz výchozí'!Q$27/'Provoz výchozí'!AQ$27,0)</f>
        <v>0</v>
      </c>
      <c r="P109" s="90">
        <f>IFERROR('Model výchozí (MV)'!O109*'Provoz výchozí'!Q$27/'Provoz výchozí'!AQ$27,0)+IFERROR('Model výchozí (MV)'!P109*'Provoz výchozí'!R$27/'Provoz výchozí'!AR$27,0)</f>
        <v>0</v>
      </c>
      <c r="Q109" s="90">
        <f>IFERROR('Model výchozí (MV)'!P109*'Provoz výchozí'!R$27/'Provoz výchozí'!AR$27,0)+IFERROR('Model výchozí (MV)'!Q109*'Provoz výchozí'!S$27/'Provoz výchozí'!AS$27,0)</f>
        <v>0</v>
      </c>
      <c r="R109" s="90">
        <f>IFERROR('Model výchozí (MV)'!Q109*'Provoz výchozí'!S$27/'Provoz výchozí'!AS$27,0)+IFERROR('Model výchozí (MV)'!R109*'Provoz výchozí'!T$27/'Provoz výchozí'!AT$27,0)</f>
        <v>0</v>
      </c>
      <c r="S109" s="90">
        <f>IFERROR('Model výchozí (MV)'!R109*'Provoz výchozí'!T$27/'Provoz výchozí'!AT$27,0)+IFERROR('Model výchozí (MV)'!S109*'Provoz výchozí'!U$27/'Provoz výchozí'!AU$27,0)</f>
        <v>0</v>
      </c>
      <c r="T109" s="90">
        <f>IFERROR('Model výchozí (MV)'!S109*'Provoz výchozí'!N$27/'Provoz výchozí'!AU$27,0)</f>
        <v>0</v>
      </c>
      <c r="U109" s="92">
        <f t="shared" si="71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">
        <v>59</v>
      </c>
      <c r="C110" s="52">
        <v>8.1</v>
      </c>
      <c r="D110" s="18" t="s">
        <v>52</v>
      </c>
      <c r="E110" s="90">
        <f>IFERROR('Model výchozí (MV)'!E110*'Provoz výchozí'!C$27/'Provoz výchozí'!AG$27,0)</f>
        <v>0</v>
      </c>
      <c r="F110" s="90">
        <f>IFERROR('Model výchozí (MV)'!E110*'Provoz výchozí'!D$27/'Provoz výchozí'!AG$27,0)+IFERROR('Model výchozí (MV)'!F110*'Provoz výchozí'!E$27/'Provoz výchozí'!AH$27,0)</f>
        <v>0</v>
      </c>
      <c r="G110" s="90">
        <f>IFERROR('Model výchozí (MV)'!F110*'Provoz výchozí'!F$27/'Provoz výchozí'!AH$27,0)+IFERROR('Model výchozí (MV)'!G110*'Provoz výchozí'!G$27/'Provoz výchozí'!AI$27,0)</f>
        <v>0</v>
      </c>
      <c r="H110" s="90">
        <f>IFERROR('Model výchozí (MV)'!G110*'Provoz výchozí'!H$27/'Provoz výchozí'!AI$27,0)+IFERROR('Model výchozí (MV)'!H110*'Provoz výchozí'!I$27/'Provoz výchozí'!AJ$27,0)</f>
        <v>0</v>
      </c>
      <c r="I110" s="90">
        <f>IFERROR('Model výchozí (MV)'!H110*'Provoz výchozí'!J$27/'Provoz výchozí'!AJ$27,0)+IFERROR('Model výchozí (MV)'!I110*'Provoz výchozí'!K$27/'Provoz výchozí'!AK$27,0)</f>
        <v>0</v>
      </c>
      <c r="J110" s="90">
        <f>IFERROR('Model výchozí (MV)'!I110*'Provoz výchozí'!K$27/'Provoz výchozí'!AK$27,0)+IFERROR('Model výchozí (MV)'!J110*'Provoz výchozí'!L$27/'Provoz výchozí'!AL$27,0)</f>
        <v>0</v>
      </c>
      <c r="K110" s="90">
        <f>IFERROR('Model výchozí (MV)'!J110*'Provoz výchozí'!L$27/'Provoz výchozí'!AL$27,0)+IFERROR('Model výchozí (MV)'!K110*'Provoz výchozí'!M$27/'Provoz výchozí'!AM$27,0)</f>
        <v>0</v>
      </c>
      <c r="L110" s="90">
        <f>IFERROR('Model výchozí (MV)'!K110*'Provoz výchozí'!M$27/'Provoz výchozí'!AM$27,0)+IFERROR('Model výchozí (MV)'!L110*'Provoz výchozí'!N$27/'Provoz výchozí'!AN$27,0)</f>
        <v>0</v>
      </c>
      <c r="M110" s="90">
        <f>IFERROR('Model výchozí (MV)'!L110*'Provoz výchozí'!N$27/'Provoz výchozí'!AN$27,0)+IFERROR('Model výchozí (MV)'!M110*'Provoz výchozí'!O$27/'Provoz výchozí'!AO$27,0)</f>
        <v>0</v>
      </c>
      <c r="N110" s="90">
        <f>IFERROR('Model výchozí (MV)'!M110*'Provoz výchozí'!O$27/'Provoz výchozí'!AO$27,0)+IFERROR('Model výchozí (MV)'!N110*'Provoz výchozí'!P$27/'Provoz výchozí'!AP$27,0)</f>
        <v>0</v>
      </c>
      <c r="O110" s="90">
        <f>IFERROR('Model výchozí (MV)'!N110*'Provoz výchozí'!P$27/'Provoz výchozí'!AP$27,0)+IFERROR('Model výchozí (MV)'!O110*'Provoz výchozí'!Q$27/'Provoz výchozí'!AQ$27,0)</f>
        <v>0</v>
      </c>
      <c r="P110" s="90">
        <f>IFERROR('Model výchozí (MV)'!O110*'Provoz výchozí'!Q$27/'Provoz výchozí'!AQ$27,0)+IFERROR('Model výchozí (MV)'!P110*'Provoz výchozí'!R$27/'Provoz výchozí'!AR$27,0)</f>
        <v>0</v>
      </c>
      <c r="Q110" s="90">
        <f>IFERROR('Model výchozí (MV)'!P110*'Provoz výchozí'!R$27/'Provoz výchozí'!AR$27,0)+IFERROR('Model výchozí (MV)'!Q110*'Provoz výchozí'!S$27/'Provoz výchozí'!AS$27,0)</f>
        <v>0</v>
      </c>
      <c r="R110" s="90">
        <f>IFERROR('Model výchozí (MV)'!Q110*'Provoz výchozí'!S$27/'Provoz výchozí'!AS$27,0)+IFERROR('Model výchozí (MV)'!R110*'Provoz výchozí'!T$27/'Provoz výchozí'!AT$27,0)</f>
        <v>0</v>
      </c>
      <c r="S110" s="90">
        <f>IFERROR('Model výchozí (MV)'!R110*'Provoz výchozí'!T$27/'Provoz výchozí'!AT$27,0)+IFERROR('Model výchozí (MV)'!S110*'Provoz výchozí'!U$27/'Provoz výchozí'!AU$27,0)</f>
        <v>0</v>
      </c>
      <c r="T110" s="90">
        <f>IFERROR('Model výchozí (MV)'!S110*'Provoz výchozí'!N$27/'Provoz výchozí'!AU$27,0)</f>
        <v>0</v>
      </c>
      <c r="U110" s="92">
        <f t="shared" si="71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">
        <v>60</v>
      </c>
      <c r="D111" s="18" t="s">
        <v>54</v>
      </c>
      <c r="E111" s="90">
        <f>IFERROR('Model výchozí (MV)'!E111*'Provoz výchozí'!C$27/'Provoz výchozí'!AG$27,0)</f>
        <v>0</v>
      </c>
      <c r="F111" s="90">
        <f>IFERROR('Model výchozí (MV)'!E111*'Provoz výchozí'!D$27/'Provoz výchozí'!AG$27,0)+IFERROR('Model výchozí (MV)'!F111*'Provoz výchozí'!E$27/'Provoz výchozí'!AH$27,0)</f>
        <v>0</v>
      </c>
      <c r="G111" s="90">
        <f>IFERROR('Model výchozí (MV)'!F111*'Provoz výchozí'!F$27/'Provoz výchozí'!AH$27,0)+IFERROR('Model výchozí (MV)'!G111*'Provoz výchozí'!G$27/'Provoz výchozí'!AI$27,0)</f>
        <v>0</v>
      </c>
      <c r="H111" s="90">
        <f>IFERROR('Model výchozí (MV)'!G111*'Provoz výchozí'!H$27/'Provoz výchozí'!AI$27,0)+IFERROR('Model výchozí (MV)'!H111*'Provoz výchozí'!I$27/'Provoz výchozí'!AJ$27,0)</f>
        <v>0</v>
      </c>
      <c r="I111" s="90">
        <f>IFERROR('Model výchozí (MV)'!H111*'Provoz výchozí'!J$27/'Provoz výchozí'!AJ$27,0)+IFERROR('Model výchozí (MV)'!I111*'Provoz výchozí'!K$27/'Provoz výchozí'!AK$27,0)</f>
        <v>0</v>
      </c>
      <c r="J111" s="90">
        <f>IFERROR('Model výchozí (MV)'!I111*'Provoz výchozí'!K$27/'Provoz výchozí'!AK$27,0)+IFERROR('Model výchozí (MV)'!J111*'Provoz výchozí'!L$27/'Provoz výchozí'!AL$27,0)</f>
        <v>0</v>
      </c>
      <c r="K111" s="90">
        <f>IFERROR('Model výchozí (MV)'!J111*'Provoz výchozí'!L$27/'Provoz výchozí'!AL$27,0)+IFERROR('Model výchozí (MV)'!K111*'Provoz výchozí'!M$27/'Provoz výchozí'!AM$27,0)</f>
        <v>0</v>
      </c>
      <c r="L111" s="90">
        <f>IFERROR('Model výchozí (MV)'!K111*'Provoz výchozí'!M$27/'Provoz výchozí'!AM$27,0)+IFERROR('Model výchozí (MV)'!L111*'Provoz výchozí'!N$27/'Provoz výchozí'!AN$27,0)</f>
        <v>0</v>
      </c>
      <c r="M111" s="90">
        <f>IFERROR('Model výchozí (MV)'!L111*'Provoz výchozí'!N$27/'Provoz výchozí'!AN$27,0)+IFERROR('Model výchozí (MV)'!M111*'Provoz výchozí'!O$27/'Provoz výchozí'!AO$27,0)</f>
        <v>0</v>
      </c>
      <c r="N111" s="90">
        <f>IFERROR('Model výchozí (MV)'!M111*'Provoz výchozí'!O$27/'Provoz výchozí'!AO$27,0)+IFERROR('Model výchozí (MV)'!N111*'Provoz výchozí'!P$27/'Provoz výchozí'!AP$27,0)</f>
        <v>0</v>
      </c>
      <c r="O111" s="90">
        <f>IFERROR('Model výchozí (MV)'!N111*'Provoz výchozí'!P$27/'Provoz výchozí'!AP$27,0)+IFERROR('Model výchozí (MV)'!O111*'Provoz výchozí'!Q$27/'Provoz výchozí'!AQ$27,0)</f>
        <v>0</v>
      </c>
      <c r="P111" s="90">
        <f>IFERROR('Model výchozí (MV)'!O111*'Provoz výchozí'!Q$27/'Provoz výchozí'!AQ$27,0)+IFERROR('Model výchozí (MV)'!P111*'Provoz výchozí'!R$27/'Provoz výchozí'!AR$27,0)</f>
        <v>0</v>
      </c>
      <c r="Q111" s="90">
        <f>IFERROR('Model výchozí (MV)'!P111*'Provoz výchozí'!R$27/'Provoz výchozí'!AR$27,0)+IFERROR('Model výchozí (MV)'!Q111*'Provoz výchozí'!S$27/'Provoz výchozí'!AS$27,0)</f>
        <v>0</v>
      </c>
      <c r="R111" s="90">
        <f>IFERROR('Model výchozí (MV)'!Q111*'Provoz výchozí'!S$27/'Provoz výchozí'!AS$27,0)+IFERROR('Model výchozí (MV)'!R111*'Provoz výchozí'!T$27/'Provoz výchozí'!AT$27,0)</f>
        <v>0</v>
      </c>
      <c r="S111" s="90">
        <f>IFERROR('Model výchozí (MV)'!R111*'Provoz výchozí'!T$27/'Provoz výchozí'!AT$27,0)+IFERROR('Model výchozí (MV)'!S111*'Provoz výchozí'!U$27/'Provoz výchozí'!AU$27,0)</f>
        <v>0</v>
      </c>
      <c r="T111" s="90">
        <f>IFERROR('Model výchozí (MV)'!S111*'Provoz výchozí'!N$27/'Provoz výchozí'!AU$27,0)</f>
        <v>0</v>
      </c>
      <c r="U111" s="92">
        <f t="shared" si="71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">
        <v>61</v>
      </c>
      <c r="D112" s="18" t="s">
        <v>56</v>
      </c>
      <c r="E112" s="90">
        <f>IFERROR('Model výchozí (MV)'!E112*'Provoz výchozí'!C$27/'Provoz výchozí'!AG$27,0)</f>
        <v>0</v>
      </c>
      <c r="F112" s="90">
        <f>IFERROR('Model výchozí (MV)'!E112*'Provoz výchozí'!D$27/'Provoz výchozí'!AG$27,0)+IFERROR('Model výchozí (MV)'!F112*'Provoz výchozí'!E$27/'Provoz výchozí'!AH$27,0)</f>
        <v>0</v>
      </c>
      <c r="G112" s="90">
        <f>IFERROR('Model výchozí (MV)'!F112*'Provoz výchozí'!F$27/'Provoz výchozí'!AH$27,0)+IFERROR('Model výchozí (MV)'!G112*'Provoz výchozí'!G$27/'Provoz výchozí'!AI$27,0)</f>
        <v>0</v>
      </c>
      <c r="H112" s="90">
        <f>IFERROR('Model výchozí (MV)'!G112*'Provoz výchozí'!H$27/'Provoz výchozí'!AI$27,0)+IFERROR('Model výchozí (MV)'!H112*'Provoz výchozí'!I$27/'Provoz výchozí'!AJ$27,0)</f>
        <v>0</v>
      </c>
      <c r="I112" s="90">
        <f>IFERROR('Model výchozí (MV)'!H112*'Provoz výchozí'!J$27/'Provoz výchozí'!AJ$27,0)+IFERROR('Model výchozí (MV)'!I112*'Provoz výchozí'!K$27/'Provoz výchozí'!AK$27,0)</f>
        <v>0</v>
      </c>
      <c r="J112" s="90">
        <f>IFERROR('Model výchozí (MV)'!I112*'Provoz výchozí'!K$27/'Provoz výchozí'!AK$27,0)+IFERROR('Model výchozí (MV)'!J112*'Provoz výchozí'!L$27/'Provoz výchozí'!AL$27,0)</f>
        <v>0</v>
      </c>
      <c r="K112" s="90">
        <f>IFERROR('Model výchozí (MV)'!J112*'Provoz výchozí'!L$27/'Provoz výchozí'!AL$27,0)+IFERROR('Model výchozí (MV)'!K112*'Provoz výchozí'!M$27/'Provoz výchozí'!AM$27,0)</f>
        <v>0</v>
      </c>
      <c r="L112" s="90">
        <f>IFERROR('Model výchozí (MV)'!K112*'Provoz výchozí'!M$27/'Provoz výchozí'!AM$27,0)+IFERROR('Model výchozí (MV)'!L112*'Provoz výchozí'!N$27/'Provoz výchozí'!AN$27,0)</f>
        <v>0</v>
      </c>
      <c r="M112" s="90">
        <f>IFERROR('Model výchozí (MV)'!L112*'Provoz výchozí'!N$27/'Provoz výchozí'!AN$27,0)+IFERROR('Model výchozí (MV)'!M112*'Provoz výchozí'!O$27/'Provoz výchozí'!AO$27,0)</f>
        <v>0</v>
      </c>
      <c r="N112" s="90">
        <f>IFERROR('Model výchozí (MV)'!M112*'Provoz výchozí'!O$27/'Provoz výchozí'!AO$27,0)+IFERROR('Model výchozí (MV)'!N112*'Provoz výchozí'!P$27/'Provoz výchozí'!AP$27,0)</f>
        <v>0</v>
      </c>
      <c r="O112" s="90">
        <f>IFERROR('Model výchozí (MV)'!N112*'Provoz výchozí'!P$27/'Provoz výchozí'!AP$27,0)+IFERROR('Model výchozí (MV)'!O112*'Provoz výchozí'!Q$27/'Provoz výchozí'!AQ$27,0)</f>
        <v>0</v>
      </c>
      <c r="P112" s="90">
        <f>IFERROR('Model výchozí (MV)'!O112*'Provoz výchozí'!Q$27/'Provoz výchozí'!AQ$27,0)+IFERROR('Model výchozí (MV)'!P112*'Provoz výchozí'!R$27/'Provoz výchozí'!AR$27,0)</f>
        <v>0</v>
      </c>
      <c r="Q112" s="90">
        <f>IFERROR('Model výchozí (MV)'!P112*'Provoz výchozí'!R$27/'Provoz výchozí'!AR$27,0)+IFERROR('Model výchozí (MV)'!Q112*'Provoz výchozí'!S$27/'Provoz výchozí'!AS$27,0)</f>
        <v>0</v>
      </c>
      <c r="R112" s="90">
        <f>IFERROR('Model výchozí (MV)'!Q112*'Provoz výchozí'!S$27/'Provoz výchozí'!AS$27,0)+IFERROR('Model výchozí (MV)'!R112*'Provoz výchozí'!T$27/'Provoz výchozí'!AT$27,0)</f>
        <v>0</v>
      </c>
      <c r="S112" s="90">
        <f>IFERROR('Model výchozí (MV)'!R112*'Provoz výchozí'!T$27/'Provoz výchozí'!AT$27,0)+IFERROR('Model výchozí (MV)'!S112*'Provoz výchozí'!U$27/'Provoz výchozí'!AU$27,0)</f>
        <v>0</v>
      </c>
      <c r="T112" s="90">
        <f>IFERROR('Model výchozí (MV)'!S112*'Provoz výchozí'!N$27/'Provoz výchozí'!AU$27,0)</f>
        <v>0</v>
      </c>
      <c r="U112" s="92">
        <f t="shared" si="71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">
        <v>62</v>
      </c>
      <c r="D113" s="18" t="s">
        <v>58</v>
      </c>
      <c r="E113" s="90">
        <f>IFERROR('Model výchozí (MV)'!E113*'Provoz výchozí'!C$27/'Provoz výchozí'!AG$27,0)</f>
        <v>0</v>
      </c>
      <c r="F113" s="90">
        <f>IFERROR('Model výchozí (MV)'!E113*'Provoz výchozí'!D$27/'Provoz výchozí'!AG$27,0)+IFERROR('Model výchozí (MV)'!F113*'Provoz výchozí'!E$27/'Provoz výchozí'!AH$27,0)</f>
        <v>0</v>
      </c>
      <c r="G113" s="90">
        <f>IFERROR('Model výchozí (MV)'!F113*'Provoz výchozí'!F$27/'Provoz výchozí'!AH$27,0)+IFERROR('Model výchozí (MV)'!G113*'Provoz výchozí'!G$27/'Provoz výchozí'!AI$27,0)</f>
        <v>0</v>
      </c>
      <c r="H113" s="90">
        <f>IFERROR('Model výchozí (MV)'!G113*'Provoz výchozí'!H$27/'Provoz výchozí'!AI$27,0)+IFERROR('Model výchozí (MV)'!H113*'Provoz výchozí'!I$27/'Provoz výchozí'!AJ$27,0)</f>
        <v>0</v>
      </c>
      <c r="I113" s="90">
        <f>IFERROR('Model výchozí (MV)'!H113*'Provoz výchozí'!J$27/'Provoz výchozí'!AJ$27,0)+IFERROR('Model výchozí (MV)'!I113*'Provoz výchozí'!K$27/'Provoz výchozí'!AK$27,0)</f>
        <v>0</v>
      </c>
      <c r="J113" s="90">
        <f>IFERROR('Model výchozí (MV)'!I113*'Provoz výchozí'!K$27/'Provoz výchozí'!AK$27,0)+IFERROR('Model výchozí (MV)'!J113*'Provoz výchozí'!L$27/'Provoz výchozí'!AL$27,0)</f>
        <v>0</v>
      </c>
      <c r="K113" s="90">
        <f>IFERROR('Model výchozí (MV)'!J113*'Provoz výchozí'!L$27/'Provoz výchozí'!AL$27,0)+IFERROR('Model výchozí (MV)'!K113*'Provoz výchozí'!M$27/'Provoz výchozí'!AM$27,0)</f>
        <v>0</v>
      </c>
      <c r="L113" s="90">
        <f>IFERROR('Model výchozí (MV)'!K113*'Provoz výchozí'!M$27/'Provoz výchozí'!AM$27,0)+IFERROR('Model výchozí (MV)'!L113*'Provoz výchozí'!N$27/'Provoz výchozí'!AN$27,0)</f>
        <v>0</v>
      </c>
      <c r="M113" s="90">
        <f>IFERROR('Model výchozí (MV)'!L113*'Provoz výchozí'!N$27/'Provoz výchozí'!AN$27,0)+IFERROR('Model výchozí (MV)'!M113*'Provoz výchozí'!O$27/'Provoz výchozí'!AO$27,0)</f>
        <v>0</v>
      </c>
      <c r="N113" s="90">
        <f>IFERROR('Model výchozí (MV)'!M113*'Provoz výchozí'!O$27/'Provoz výchozí'!AO$27,0)+IFERROR('Model výchozí (MV)'!N113*'Provoz výchozí'!P$27/'Provoz výchozí'!AP$27,0)</f>
        <v>0</v>
      </c>
      <c r="O113" s="90">
        <f>IFERROR('Model výchozí (MV)'!N113*'Provoz výchozí'!P$27/'Provoz výchozí'!AP$27,0)+IFERROR('Model výchozí (MV)'!O113*'Provoz výchozí'!Q$27/'Provoz výchozí'!AQ$27,0)</f>
        <v>0</v>
      </c>
      <c r="P113" s="90">
        <f>IFERROR('Model výchozí (MV)'!O113*'Provoz výchozí'!Q$27/'Provoz výchozí'!AQ$27,0)+IFERROR('Model výchozí (MV)'!P113*'Provoz výchozí'!R$27/'Provoz výchozí'!AR$27,0)</f>
        <v>0</v>
      </c>
      <c r="Q113" s="90">
        <f>IFERROR('Model výchozí (MV)'!P113*'Provoz výchozí'!R$27/'Provoz výchozí'!AR$27,0)+IFERROR('Model výchozí (MV)'!Q113*'Provoz výchozí'!S$27/'Provoz výchozí'!AS$27,0)</f>
        <v>0</v>
      </c>
      <c r="R113" s="90">
        <f>IFERROR('Model výchozí (MV)'!Q113*'Provoz výchozí'!S$27/'Provoz výchozí'!AS$27,0)+IFERROR('Model výchozí (MV)'!R113*'Provoz výchozí'!T$27/'Provoz výchozí'!AT$27,0)</f>
        <v>0</v>
      </c>
      <c r="S113" s="90">
        <f>IFERROR('Model výchozí (MV)'!R113*'Provoz výchozí'!T$27/'Provoz výchozí'!AT$27,0)+IFERROR('Model výchozí (MV)'!S113*'Provoz výchozí'!U$27/'Provoz výchozí'!AU$27,0)</f>
        <v>0</v>
      </c>
      <c r="T113" s="90">
        <f>IFERROR('Model výchozí (MV)'!S113*'Provoz výchozí'!N$27/'Provoz výchozí'!AU$27,0)</f>
        <v>0</v>
      </c>
      <c r="U113" s="92">
        <f t="shared" si="71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">
        <v>63</v>
      </c>
      <c r="C114" s="52"/>
      <c r="D114" s="18"/>
      <c r="E114" s="90">
        <f>IFERROR('Model výchozí (MV)'!E114*'Provoz výchozí'!C$27/'Provoz výchozí'!AG$27,0)</f>
        <v>0</v>
      </c>
      <c r="F114" s="90">
        <f>IFERROR('Model výchozí (MV)'!E114*'Provoz výchozí'!D$27/'Provoz výchozí'!AG$27,0)+IFERROR('Model výchozí (MV)'!F114*'Provoz výchozí'!E$27/'Provoz výchozí'!AH$27,0)</f>
        <v>0</v>
      </c>
      <c r="G114" s="90">
        <f>IFERROR('Model výchozí (MV)'!F114*'Provoz výchozí'!F$27/'Provoz výchozí'!AH$27,0)+IFERROR('Model výchozí (MV)'!G114*'Provoz výchozí'!G$27/'Provoz výchozí'!AI$27,0)</f>
        <v>0</v>
      </c>
      <c r="H114" s="90">
        <f>IFERROR('Model výchozí (MV)'!G114*'Provoz výchozí'!H$27/'Provoz výchozí'!AI$27,0)+IFERROR('Model výchozí (MV)'!H114*'Provoz výchozí'!I$27/'Provoz výchozí'!AJ$27,0)</f>
        <v>0</v>
      </c>
      <c r="I114" s="90">
        <f>IFERROR('Model výchozí (MV)'!H114*'Provoz výchozí'!J$27/'Provoz výchozí'!AJ$27,0)+IFERROR('Model výchozí (MV)'!I114*'Provoz výchozí'!K$27/'Provoz výchozí'!AK$27,0)</f>
        <v>0</v>
      </c>
      <c r="J114" s="90">
        <f>IFERROR('Model výchozí (MV)'!I114*'Provoz výchozí'!K$27/'Provoz výchozí'!AK$27,0)+IFERROR('Model výchozí (MV)'!J114*'Provoz výchozí'!L$27/'Provoz výchozí'!AL$27,0)</f>
        <v>0</v>
      </c>
      <c r="K114" s="90">
        <f>IFERROR('Model výchozí (MV)'!J114*'Provoz výchozí'!L$27/'Provoz výchozí'!AL$27,0)+IFERROR('Model výchozí (MV)'!K114*'Provoz výchozí'!M$27/'Provoz výchozí'!AM$27,0)</f>
        <v>0</v>
      </c>
      <c r="L114" s="90">
        <f>IFERROR('Model výchozí (MV)'!K114*'Provoz výchozí'!M$27/'Provoz výchozí'!AM$27,0)+IFERROR('Model výchozí (MV)'!L114*'Provoz výchozí'!N$27/'Provoz výchozí'!AN$27,0)</f>
        <v>0</v>
      </c>
      <c r="M114" s="90">
        <f>IFERROR('Model výchozí (MV)'!L114*'Provoz výchozí'!N$27/'Provoz výchozí'!AN$27,0)+IFERROR('Model výchozí (MV)'!M114*'Provoz výchozí'!O$27/'Provoz výchozí'!AO$27,0)</f>
        <v>0</v>
      </c>
      <c r="N114" s="90">
        <f>IFERROR('Model výchozí (MV)'!M114*'Provoz výchozí'!O$27/'Provoz výchozí'!AO$27,0)+IFERROR('Model výchozí (MV)'!N114*'Provoz výchozí'!P$27/'Provoz výchozí'!AP$27,0)</f>
        <v>0</v>
      </c>
      <c r="O114" s="90">
        <f>IFERROR('Model výchozí (MV)'!N114*'Provoz výchozí'!P$27/'Provoz výchozí'!AP$27,0)+IFERROR('Model výchozí (MV)'!O114*'Provoz výchozí'!Q$27/'Provoz výchozí'!AQ$27,0)</f>
        <v>0</v>
      </c>
      <c r="P114" s="90">
        <f>IFERROR('Model výchozí (MV)'!O114*'Provoz výchozí'!Q$27/'Provoz výchozí'!AQ$27,0)+IFERROR('Model výchozí (MV)'!P114*'Provoz výchozí'!R$27/'Provoz výchozí'!AR$27,0)</f>
        <v>0</v>
      </c>
      <c r="Q114" s="90">
        <f>IFERROR('Model výchozí (MV)'!P114*'Provoz výchozí'!R$27/'Provoz výchozí'!AR$27,0)+IFERROR('Model výchozí (MV)'!Q114*'Provoz výchozí'!S$27/'Provoz výchozí'!AS$27,0)</f>
        <v>0</v>
      </c>
      <c r="R114" s="90">
        <f>IFERROR('Model výchozí (MV)'!Q114*'Provoz výchozí'!S$27/'Provoz výchozí'!AS$27,0)+IFERROR('Model výchozí (MV)'!R114*'Provoz výchozí'!T$27/'Provoz výchozí'!AT$27,0)</f>
        <v>0</v>
      </c>
      <c r="S114" s="90">
        <f>IFERROR('Model výchozí (MV)'!R114*'Provoz výchozí'!T$27/'Provoz výchozí'!AT$27,0)+IFERROR('Model výchozí (MV)'!S114*'Provoz výchozí'!U$27/'Provoz výchozí'!AU$27,0)</f>
        <v>0</v>
      </c>
      <c r="T114" s="90">
        <f>IFERROR('Model výchozí (MV)'!S114*'Provoz výchozí'!N$27/'Provoz výchozí'!AU$27,0)</f>
        <v>0</v>
      </c>
      <c r="U114" s="92">
        <f t="shared" si="71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">
        <v>64</v>
      </c>
      <c r="C115" s="52"/>
      <c r="D115" s="18"/>
      <c r="E115" s="90">
        <f>IFERROR('Model výchozí (MV)'!E115*'Provoz výchozí'!C$27/'Provoz výchozí'!AG$27,0)</f>
        <v>0</v>
      </c>
      <c r="F115" s="90">
        <f>IFERROR('Model výchozí (MV)'!E115*'Provoz výchozí'!D$27/'Provoz výchozí'!AG$27,0)+IFERROR('Model výchozí (MV)'!F115*'Provoz výchozí'!E$27/'Provoz výchozí'!AH$27,0)</f>
        <v>0</v>
      </c>
      <c r="G115" s="90">
        <f>IFERROR('Model výchozí (MV)'!F115*'Provoz výchozí'!F$27/'Provoz výchozí'!AH$27,0)+IFERROR('Model výchozí (MV)'!G115*'Provoz výchozí'!G$27/'Provoz výchozí'!AI$27,0)</f>
        <v>0</v>
      </c>
      <c r="H115" s="90">
        <f>IFERROR('Model výchozí (MV)'!G115*'Provoz výchozí'!H$27/'Provoz výchozí'!AI$27,0)+IFERROR('Model výchozí (MV)'!H115*'Provoz výchozí'!I$27/'Provoz výchozí'!AJ$27,0)</f>
        <v>0</v>
      </c>
      <c r="I115" s="90">
        <f>IFERROR('Model výchozí (MV)'!H115*'Provoz výchozí'!J$27/'Provoz výchozí'!AJ$27,0)+IFERROR('Model výchozí (MV)'!I115*'Provoz výchozí'!K$27/'Provoz výchozí'!AK$27,0)</f>
        <v>0</v>
      </c>
      <c r="J115" s="90">
        <f>IFERROR('Model výchozí (MV)'!I115*'Provoz výchozí'!K$27/'Provoz výchozí'!AK$27,0)+IFERROR('Model výchozí (MV)'!J115*'Provoz výchozí'!L$27/'Provoz výchozí'!AL$27,0)</f>
        <v>0</v>
      </c>
      <c r="K115" s="90">
        <f>IFERROR('Model výchozí (MV)'!J115*'Provoz výchozí'!L$27/'Provoz výchozí'!AL$27,0)+IFERROR('Model výchozí (MV)'!K115*'Provoz výchozí'!M$27/'Provoz výchozí'!AM$27,0)</f>
        <v>0</v>
      </c>
      <c r="L115" s="90">
        <f>IFERROR('Model výchozí (MV)'!K115*'Provoz výchozí'!M$27/'Provoz výchozí'!AM$27,0)+IFERROR('Model výchozí (MV)'!L115*'Provoz výchozí'!N$27/'Provoz výchozí'!AN$27,0)</f>
        <v>0</v>
      </c>
      <c r="M115" s="90">
        <f>IFERROR('Model výchozí (MV)'!L115*'Provoz výchozí'!N$27/'Provoz výchozí'!AN$27,0)+IFERROR('Model výchozí (MV)'!M115*'Provoz výchozí'!O$27/'Provoz výchozí'!AO$27,0)</f>
        <v>0</v>
      </c>
      <c r="N115" s="90">
        <f>IFERROR('Model výchozí (MV)'!M115*'Provoz výchozí'!O$27/'Provoz výchozí'!AO$27,0)+IFERROR('Model výchozí (MV)'!N115*'Provoz výchozí'!P$27/'Provoz výchozí'!AP$27,0)</f>
        <v>0</v>
      </c>
      <c r="O115" s="90">
        <f>IFERROR('Model výchozí (MV)'!N115*'Provoz výchozí'!P$27/'Provoz výchozí'!AP$27,0)+IFERROR('Model výchozí (MV)'!O115*'Provoz výchozí'!Q$27/'Provoz výchozí'!AQ$27,0)</f>
        <v>0</v>
      </c>
      <c r="P115" s="90">
        <f>IFERROR('Model výchozí (MV)'!O115*'Provoz výchozí'!Q$27/'Provoz výchozí'!AQ$27,0)+IFERROR('Model výchozí (MV)'!P115*'Provoz výchozí'!R$27/'Provoz výchozí'!AR$27,0)</f>
        <v>0</v>
      </c>
      <c r="Q115" s="90">
        <f>IFERROR('Model výchozí (MV)'!P115*'Provoz výchozí'!R$27/'Provoz výchozí'!AR$27,0)+IFERROR('Model výchozí (MV)'!Q115*'Provoz výchozí'!S$27/'Provoz výchozí'!AS$27,0)</f>
        <v>0</v>
      </c>
      <c r="R115" s="90">
        <f>IFERROR('Model výchozí (MV)'!Q115*'Provoz výchozí'!S$27/'Provoz výchozí'!AS$27,0)+IFERROR('Model výchozí (MV)'!R115*'Provoz výchozí'!T$27/'Provoz výchozí'!AT$27,0)</f>
        <v>0</v>
      </c>
      <c r="S115" s="90">
        <f>IFERROR('Model výchozí (MV)'!R115*'Provoz výchozí'!T$27/'Provoz výchozí'!AT$27,0)+IFERROR('Model výchozí (MV)'!S115*'Provoz výchozí'!U$27/'Provoz výchozí'!AU$27,0)</f>
        <v>0</v>
      </c>
      <c r="T115" s="90">
        <f>IFERROR('Model výchozí (MV)'!S115*'Provoz výchozí'!N$27/'Provoz výchozí'!AU$27,0)</f>
        <v>0</v>
      </c>
      <c r="U115" s="92">
        <f t="shared" si="71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">
        <v>65</v>
      </c>
      <c r="C116" s="52"/>
      <c r="D116" s="18"/>
      <c r="E116" s="90">
        <f>IFERROR('Model výchozí (MV)'!E116*'Provoz výchozí'!C$27/'Provoz výchozí'!AG$27,0)</f>
        <v>0</v>
      </c>
      <c r="F116" s="90">
        <f>IFERROR('Model výchozí (MV)'!E116*'Provoz výchozí'!D$27/'Provoz výchozí'!AG$27,0)+IFERROR('Model výchozí (MV)'!F116*'Provoz výchozí'!E$27/'Provoz výchozí'!AH$27,0)</f>
        <v>0</v>
      </c>
      <c r="G116" s="90">
        <f>IFERROR('Model výchozí (MV)'!F116*'Provoz výchozí'!F$27/'Provoz výchozí'!AH$27,0)+IFERROR('Model výchozí (MV)'!G116*'Provoz výchozí'!G$27/'Provoz výchozí'!AI$27,0)</f>
        <v>0</v>
      </c>
      <c r="H116" s="90">
        <f>IFERROR('Model výchozí (MV)'!G116*'Provoz výchozí'!H$27/'Provoz výchozí'!AI$27,0)+IFERROR('Model výchozí (MV)'!H116*'Provoz výchozí'!I$27/'Provoz výchozí'!AJ$27,0)</f>
        <v>0</v>
      </c>
      <c r="I116" s="90">
        <f>IFERROR('Model výchozí (MV)'!H116*'Provoz výchozí'!J$27/'Provoz výchozí'!AJ$27,0)+IFERROR('Model výchozí (MV)'!I116*'Provoz výchozí'!K$27/'Provoz výchozí'!AK$27,0)</f>
        <v>0</v>
      </c>
      <c r="J116" s="90">
        <f>IFERROR('Model výchozí (MV)'!I116*'Provoz výchozí'!K$27/'Provoz výchozí'!AK$27,0)+IFERROR('Model výchozí (MV)'!J116*'Provoz výchozí'!L$27/'Provoz výchozí'!AL$27,0)</f>
        <v>0</v>
      </c>
      <c r="K116" s="90">
        <f>IFERROR('Model výchozí (MV)'!J116*'Provoz výchozí'!L$27/'Provoz výchozí'!AL$27,0)+IFERROR('Model výchozí (MV)'!K116*'Provoz výchozí'!M$27/'Provoz výchozí'!AM$27,0)</f>
        <v>0</v>
      </c>
      <c r="L116" s="90">
        <f>IFERROR('Model výchozí (MV)'!K116*'Provoz výchozí'!M$27/'Provoz výchozí'!AM$27,0)+IFERROR('Model výchozí (MV)'!L116*'Provoz výchozí'!N$27/'Provoz výchozí'!AN$27,0)</f>
        <v>0</v>
      </c>
      <c r="M116" s="90">
        <f>IFERROR('Model výchozí (MV)'!L116*'Provoz výchozí'!N$27/'Provoz výchozí'!AN$27,0)+IFERROR('Model výchozí (MV)'!M116*'Provoz výchozí'!O$27/'Provoz výchozí'!AO$27,0)</f>
        <v>0</v>
      </c>
      <c r="N116" s="90">
        <f>IFERROR('Model výchozí (MV)'!M116*'Provoz výchozí'!O$27/'Provoz výchozí'!AO$27,0)+IFERROR('Model výchozí (MV)'!N116*'Provoz výchozí'!P$27/'Provoz výchozí'!AP$27,0)</f>
        <v>0</v>
      </c>
      <c r="O116" s="90">
        <f>IFERROR('Model výchozí (MV)'!N116*'Provoz výchozí'!P$27/'Provoz výchozí'!AP$27,0)+IFERROR('Model výchozí (MV)'!O116*'Provoz výchozí'!Q$27/'Provoz výchozí'!AQ$27,0)</f>
        <v>0</v>
      </c>
      <c r="P116" s="90">
        <f>IFERROR('Model výchozí (MV)'!O116*'Provoz výchozí'!Q$27/'Provoz výchozí'!AQ$27,0)+IFERROR('Model výchozí (MV)'!P116*'Provoz výchozí'!R$27/'Provoz výchozí'!AR$27,0)</f>
        <v>0</v>
      </c>
      <c r="Q116" s="90">
        <f>IFERROR('Model výchozí (MV)'!P116*'Provoz výchozí'!R$27/'Provoz výchozí'!AR$27,0)+IFERROR('Model výchozí (MV)'!Q116*'Provoz výchozí'!S$27/'Provoz výchozí'!AS$27,0)</f>
        <v>0</v>
      </c>
      <c r="R116" s="90">
        <f>IFERROR('Model výchozí (MV)'!Q116*'Provoz výchozí'!S$27/'Provoz výchozí'!AS$27,0)+IFERROR('Model výchozí (MV)'!R116*'Provoz výchozí'!T$27/'Provoz výchozí'!AT$27,0)</f>
        <v>0</v>
      </c>
      <c r="S116" s="90">
        <f>IFERROR('Model výchozí (MV)'!R116*'Provoz výchozí'!T$27/'Provoz výchozí'!AT$27,0)+IFERROR('Model výchozí (MV)'!S116*'Provoz výchozí'!U$27/'Provoz výchozí'!AU$27,0)</f>
        <v>0</v>
      </c>
      <c r="T116" s="90">
        <f>IFERROR('Model výchozí (MV)'!S116*'Provoz výchozí'!N$27/'Provoz výchozí'!AU$27,0)</f>
        <v>0</v>
      </c>
      <c r="U116" s="92">
        <f t="shared" si="71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">
        <v>66</v>
      </c>
      <c r="C117" s="52" t="s">
        <v>67</v>
      </c>
      <c r="D117" s="18" t="s">
        <v>68</v>
      </c>
      <c r="E117" s="90">
        <f>IFERROR('Model výchozí (MV)'!E117*'Provoz výchozí'!C$27/'Provoz výchozí'!AG$27,0)</f>
        <v>0</v>
      </c>
      <c r="F117" s="90">
        <f>IFERROR('Model výchozí (MV)'!E117*'Provoz výchozí'!D$27/'Provoz výchozí'!AG$27,0)+IFERROR('Model výchozí (MV)'!F117*'Provoz výchozí'!E$27/'Provoz výchozí'!AH$27,0)</f>
        <v>0</v>
      </c>
      <c r="G117" s="90">
        <f>IFERROR('Model výchozí (MV)'!F117*'Provoz výchozí'!F$27/'Provoz výchozí'!AH$27,0)+IFERROR('Model výchozí (MV)'!G117*'Provoz výchozí'!G$27/'Provoz výchozí'!AI$27,0)</f>
        <v>0</v>
      </c>
      <c r="H117" s="90">
        <f>IFERROR('Model výchozí (MV)'!G117*'Provoz výchozí'!H$27/'Provoz výchozí'!AI$27,0)+IFERROR('Model výchozí (MV)'!H117*'Provoz výchozí'!I$27/'Provoz výchozí'!AJ$27,0)</f>
        <v>0</v>
      </c>
      <c r="I117" s="90">
        <f>IFERROR('Model výchozí (MV)'!H117*'Provoz výchozí'!J$27/'Provoz výchozí'!AJ$27,0)+IFERROR('Model výchozí (MV)'!I117*'Provoz výchozí'!K$27/'Provoz výchozí'!AK$27,0)</f>
        <v>0</v>
      </c>
      <c r="J117" s="90">
        <f>IFERROR('Model výchozí (MV)'!I117*'Provoz výchozí'!K$27/'Provoz výchozí'!AK$27,0)+IFERROR('Model výchozí (MV)'!J117*'Provoz výchozí'!L$27/'Provoz výchozí'!AL$27,0)</f>
        <v>0</v>
      </c>
      <c r="K117" s="90">
        <f>IFERROR('Model výchozí (MV)'!J117*'Provoz výchozí'!L$27/'Provoz výchozí'!AL$27,0)+IFERROR('Model výchozí (MV)'!K117*'Provoz výchozí'!M$27/'Provoz výchozí'!AM$27,0)</f>
        <v>0</v>
      </c>
      <c r="L117" s="90">
        <f>IFERROR('Model výchozí (MV)'!K117*'Provoz výchozí'!M$27/'Provoz výchozí'!AM$27,0)+IFERROR('Model výchozí (MV)'!L117*'Provoz výchozí'!N$27/'Provoz výchozí'!AN$27,0)</f>
        <v>0</v>
      </c>
      <c r="M117" s="90">
        <f>IFERROR('Model výchozí (MV)'!L117*'Provoz výchozí'!N$27/'Provoz výchozí'!AN$27,0)+IFERROR('Model výchozí (MV)'!M117*'Provoz výchozí'!O$27/'Provoz výchozí'!AO$27,0)</f>
        <v>0</v>
      </c>
      <c r="N117" s="90">
        <f>IFERROR('Model výchozí (MV)'!M117*'Provoz výchozí'!O$27/'Provoz výchozí'!AO$27,0)+IFERROR('Model výchozí (MV)'!N117*'Provoz výchozí'!P$27/'Provoz výchozí'!AP$27,0)</f>
        <v>0</v>
      </c>
      <c r="O117" s="90">
        <f>IFERROR('Model výchozí (MV)'!N117*'Provoz výchozí'!P$27/'Provoz výchozí'!AP$27,0)+IFERROR('Model výchozí (MV)'!O117*'Provoz výchozí'!Q$27/'Provoz výchozí'!AQ$27,0)</f>
        <v>0</v>
      </c>
      <c r="P117" s="90">
        <f>IFERROR('Model výchozí (MV)'!O117*'Provoz výchozí'!Q$27/'Provoz výchozí'!AQ$27,0)+IFERROR('Model výchozí (MV)'!P117*'Provoz výchozí'!R$27/'Provoz výchozí'!AR$27,0)</f>
        <v>0</v>
      </c>
      <c r="Q117" s="90">
        <f>IFERROR('Model výchozí (MV)'!P117*'Provoz výchozí'!R$27/'Provoz výchozí'!AR$27,0)+IFERROR('Model výchozí (MV)'!Q117*'Provoz výchozí'!S$27/'Provoz výchozí'!AS$27,0)</f>
        <v>0</v>
      </c>
      <c r="R117" s="90">
        <f>IFERROR('Model výchozí (MV)'!Q117*'Provoz výchozí'!S$27/'Provoz výchozí'!AS$27,0)+IFERROR('Model výchozí (MV)'!R117*'Provoz výchozí'!T$27/'Provoz výchozí'!AT$27,0)</f>
        <v>0</v>
      </c>
      <c r="S117" s="90">
        <f>IFERROR('Model výchozí (MV)'!R117*'Provoz výchozí'!T$27/'Provoz výchozí'!AT$27,0)+IFERROR('Model výchozí (MV)'!S117*'Provoz výchozí'!U$27/'Provoz výchozí'!AU$27,0)</f>
        <v>0</v>
      </c>
      <c r="T117" s="90">
        <f>IFERROR('Model výchozí (MV)'!S117*'Provoz výchozí'!N$27/'Provoz výchozí'!AU$27,0)</f>
        <v>0</v>
      </c>
      <c r="U117" s="92">
        <f t="shared" si="71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67">
        <f>'Model výchozí (MV)'!Y117</f>
        <v>1</v>
      </c>
    </row>
    <row r="118" spans="1:25" x14ac:dyDescent="0.25">
      <c r="A118" s="5"/>
      <c r="B118" s="6"/>
      <c r="C118" s="52" t="s">
        <v>69</v>
      </c>
      <c r="D118" s="18" t="s">
        <v>49</v>
      </c>
      <c r="E118" s="90">
        <f>IFERROR('Model výchozí (MV)'!E118*'Provoz výchozí'!C$27/'Provoz výchozí'!AG$27,0)</f>
        <v>0</v>
      </c>
      <c r="F118" s="90">
        <f>IFERROR('Model výchozí (MV)'!E118*'Provoz výchozí'!D$27/'Provoz výchozí'!AG$27,0)+IFERROR('Model výchozí (MV)'!F118*'Provoz výchozí'!E$27/'Provoz výchozí'!AH$27,0)</f>
        <v>0</v>
      </c>
      <c r="G118" s="90">
        <f>IFERROR('Model výchozí (MV)'!F118*'Provoz výchozí'!F$27/'Provoz výchozí'!AH$27,0)+IFERROR('Model výchozí (MV)'!G118*'Provoz výchozí'!G$27/'Provoz výchozí'!AI$27,0)</f>
        <v>0</v>
      </c>
      <c r="H118" s="90">
        <f>IFERROR('Model výchozí (MV)'!G118*'Provoz výchozí'!H$27/'Provoz výchozí'!AI$27,0)+IFERROR('Model výchozí (MV)'!H118*'Provoz výchozí'!I$27/'Provoz výchozí'!AJ$27,0)</f>
        <v>0</v>
      </c>
      <c r="I118" s="90">
        <f>IFERROR('Model výchozí (MV)'!H118*'Provoz výchozí'!J$27/'Provoz výchozí'!AJ$27,0)+IFERROR('Model výchozí (MV)'!I118*'Provoz výchozí'!K$27/'Provoz výchozí'!AK$27,0)</f>
        <v>0</v>
      </c>
      <c r="J118" s="90">
        <f>IFERROR('Model výchozí (MV)'!I118*'Provoz výchozí'!K$27/'Provoz výchozí'!AK$27,0)+IFERROR('Model výchozí (MV)'!J118*'Provoz výchozí'!L$27/'Provoz výchozí'!AL$27,0)</f>
        <v>0</v>
      </c>
      <c r="K118" s="90">
        <f>IFERROR('Model výchozí (MV)'!J118*'Provoz výchozí'!L$27/'Provoz výchozí'!AL$27,0)+IFERROR('Model výchozí (MV)'!K118*'Provoz výchozí'!M$27/'Provoz výchozí'!AM$27,0)</f>
        <v>0</v>
      </c>
      <c r="L118" s="90">
        <f>IFERROR('Model výchozí (MV)'!K118*'Provoz výchozí'!M$27/'Provoz výchozí'!AM$27,0)+IFERROR('Model výchozí (MV)'!L118*'Provoz výchozí'!N$27/'Provoz výchozí'!AN$27,0)</f>
        <v>0</v>
      </c>
      <c r="M118" s="90">
        <f>IFERROR('Model výchozí (MV)'!L118*'Provoz výchozí'!N$27/'Provoz výchozí'!AN$27,0)+IFERROR('Model výchozí (MV)'!M118*'Provoz výchozí'!O$27/'Provoz výchozí'!AO$27,0)</f>
        <v>0</v>
      </c>
      <c r="N118" s="90">
        <f>IFERROR('Model výchozí (MV)'!M118*'Provoz výchozí'!O$27/'Provoz výchozí'!AO$27,0)+IFERROR('Model výchozí (MV)'!N118*'Provoz výchozí'!P$27/'Provoz výchozí'!AP$27,0)</f>
        <v>0</v>
      </c>
      <c r="O118" s="90">
        <f>IFERROR('Model výchozí (MV)'!N118*'Provoz výchozí'!P$27/'Provoz výchozí'!AP$27,0)+IFERROR('Model výchozí (MV)'!O118*'Provoz výchozí'!Q$27/'Provoz výchozí'!AQ$27,0)</f>
        <v>0</v>
      </c>
      <c r="P118" s="90">
        <f>IFERROR('Model výchozí (MV)'!O118*'Provoz výchozí'!Q$27/'Provoz výchozí'!AQ$27,0)+IFERROR('Model výchozí (MV)'!P118*'Provoz výchozí'!R$27/'Provoz výchozí'!AR$27,0)</f>
        <v>0</v>
      </c>
      <c r="Q118" s="90">
        <f>IFERROR('Model výchozí (MV)'!P118*'Provoz výchozí'!R$27/'Provoz výchozí'!AR$27,0)+IFERROR('Model výchozí (MV)'!Q118*'Provoz výchozí'!S$27/'Provoz výchozí'!AS$27,0)</f>
        <v>0</v>
      </c>
      <c r="R118" s="90">
        <f>IFERROR('Model výchozí (MV)'!Q118*'Provoz výchozí'!S$27/'Provoz výchozí'!AS$27,0)+IFERROR('Model výchozí (MV)'!R118*'Provoz výchozí'!T$27/'Provoz výchozí'!AT$27,0)</f>
        <v>0</v>
      </c>
      <c r="S118" s="90">
        <f>IFERROR('Model výchozí (MV)'!R118*'Provoz výchozí'!T$27/'Provoz výchozí'!AT$27,0)+IFERROR('Model výchozí (MV)'!S118*'Provoz výchozí'!U$27/'Provoz výchozí'!AU$27,0)</f>
        <v>0</v>
      </c>
      <c r="T118" s="90">
        <f>IFERROR('Model výchozí (MV)'!S118*'Provoz výchozí'!N$27/'Provoz výchozí'!AU$27,0)</f>
        <v>0</v>
      </c>
      <c r="U118" s="92">
        <f t="shared" si="71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67">
        <f>'Model výchozí (MV)'!Y118</f>
        <v>1</v>
      </c>
    </row>
    <row r="119" spans="1:25" x14ac:dyDescent="0.25">
      <c r="A119" s="5">
        <v>13</v>
      </c>
      <c r="B119" s="6" t="s">
        <v>70</v>
      </c>
      <c r="C119" s="6"/>
      <c r="D119" s="18"/>
      <c r="E119" s="90">
        <f>IFERROR('Model výchozí (MV)'!E119*'Provoz výchozí'!C$27/'Provoz výchozí'!AG$27,0)</f>
        <v>0</v>
      </c>
      <c r="F119" s="90">
        <f>IFERROR('Model výchozí (MV)'!E119*'Provoz výchozí'!D$27/'Provoz výchozí'!AG$27,0)+IFERROR('Model výchozí (MV)'!F119*'Provoz výchozí'!E$27/'Provoz výchozí'!AH$27,0)</f>
        <v>0</v>
      </c>
      <c r="G119" s="90">
        <f>IFERROR('Model výchozí (MV)'!F119*'Provoz výchozí'!F$27/'Provoz výchozí'!AH$27,0)+IFERROR('Model výchozí (MV)'!G119*'Provoz výchozí'!G$27/'Provoz výchozí'!AI$27,0)</f>
        <v>0</v>
      </c>
      <c r="H119" s="90">
        <f>IFERROR('Model výchozí (MV)'!G119*'Provoz výchozí'!H$27/'Provoz výchozí'!AI$27,0)+IFERROR('Model výchozí (MV)'!H119*'Provoz výchozí'!I$27/'Provoz výchozí'!AJ$27,0)</f>
        <v>0</v>
      </c>
      <c r="I119" s="90">
        <f>IFERROR('Model výchozí (MV)'!H119*'Provoz výchozí'!J$27/'Provoz výchozí'!AJ$27,0)+IFERROR('Model výchozí (MV)'!I119*'Provoz výchozí'!K$27/'Provoz výchozí'!AK$27,0)</f>
        <v>0</v>
      </c>
      <c r="J119" s="90">
        <f>IFERROR('Model výchozí (MV)'!I119*'Provoz výchozí'!K$27/'Provoz výchozí'!AK$27,0)+IFERROR('Model výchozí (MV)'!J119*'Provoz výchozí'!L$27/'Provoz výchozí'!AL$27,0)</f>
        <v>0</v>
      </c>
      <c r="K119" s="90">
        <f>IFERROR('Model výchozí (MV)'!J119*'Provoz výchozí'!L$27/'Provoz výchozí'!AL$27,0)+IFERROR('Model výchozí (MV)'!K119*'Provoz výchozí'!M$27/'Provoz výchozí'!AM$27,0)</f>
        <v>0</v>
      </c>
      <c r="L119" s="90">
        <f>IFERROR('Model výchozí (MV)'!K119*'Provoz výchozí'!M$27/'Provoz výchozí'!AM$27,0)+IFERROR('Model výchozí (MV)'!L119*'Provoz výchozí'!N$27/'Provoz výchozí'!AN$27,0)</f>
        <v>0</v>
      </c>
      <c r="M119" s="90">
        <f>IFERROR('Model výchozí (MV)'!L119*'Provoz výchozí'!N$27/'Provoz výchozí'!AN$27,0)+IFERROR('Model výchozí (MV)'!M119*'Provoz výchozí'!O$27/'Provoz výchozí'!AO$27,0)</f>
        <v>0</v>
      </c>
      <c r="N119" s="90">
        <f>IFERROR('Model výchozí (MV)'!M119*'Provoz výchozí'!O$27/'Provoz výchozí'!AO$27,0)+IFERROR('Model výchozí (MV)'!N119*'Provoz výchozí'!P$27/'Provoz výchozí'!AP$27,0)</f>
        <v>0</v>
      </c>
      <c r="O119" s="90">
        <f>IFERROR('Model výchozí (MV)'!N119*'Provoz výchozí'!P$27/'Provoz výchozí'!AP$27,0)+IFERROR('Model výchozí (MV)'!O119*'Provoz výchozí'!Q$27/'Provoz výchozí'!AQ$27,0)</f>
        <v>0</v>
      </c>
      <c r="P119" s="90">
        <f>IFERROR('Model výchozí (MV)'!O119*'Provoz výchozí'!Q$27/'Provoz výchozí'!AQ$27,0)+IFERROR('Model výchozí (MV)'!P119*'Provoz výchozí'!R$27/'Provoz výchozí'!AR$27,0)</f>
        <v>0</v>
      </c>
      <c r="Q119" s="90">
        <f>IFERROR('Model výchozí (MV)'!P119*'Provoz výchozí'!R$27/'Provoz výchozí'!AR$27,0)+IFERROR('Model výchozí (MV)'!Q119*'Provoz výchozí'!S$27/'Provoz výchozí'!AS$27,0)</f>
        <v>0</v>
      </c>
      <c r="R119" s="90">
        <f>IFERROR('Model výchozí (MV)'!Q119*'Provoz výchozí'!S$27/'Provoz výchozí'!AS$27,0)+IFERROR('Model výchozí (MV)'!R119*'Provoz výchozí'!T$27/'Provoz výchozí'!AT$27,0)</f>
        <v>0</v>
      </c>
      <c r="S119" s="90">
        <f>IFERROR('Model výchozí (MV)'!R119*'Provoz výchozí'!T$27/'Provoz výchozí'!AT$27,0)+IFERROR('Model výchozí (MV)'!S119*'Provoz výchozí'!U$27/'Provoz výchozí'!AU$27,0)</f>
        <v>0</v>
      </c>
      <c r="T119" s="90">
        <f>IFERROR('Model výchozí (MV)'!S119*'Provoz výchozí'!N$27/'Provoz výchozí'!AU$27,0)</f>
        <v>0</v>
      </c>
      <c r="U119" s="92">
        <f t="shared" si="71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67">
        <f>'Model výchozí (MV)'!Y119</f>
        <v>1</v>
      </c>
    </row>
    <row r="120" spans="1:25" x14ac:dyDescent="0.25">
      <c r="A120" s="5">
        <v>14</v>
      </c>
      <c r="B120" s="6" t="s">
        <v>71</v>
      </c>
      <c r="C120" s="6"/>
      <c r="D120" s="18"/>
      <c r="E120" s="90">
        <f>IFERROR('Model výchozí (MV)'!E120*'Provoz výchozí'!C$27/'Provoz výchozí'!AG$27,0)</f>
        <v>0</v>
      </c>
      <c r="F120" s="90">
        <f>IFERROR('Model výchozí (MV)'!E120*'Provoz výchozí'!D$27/'Provoz výchozí'!AG$27,0)+IFERROR('Model výchozí (MV)'!F120*'Provoz výchozí'!E$27/'Provoz výchozí'!AH$27,0)</f>
        <v>0</v>
      </c>
      <c r="G120" s="90">
        <f>IFERROR('Model výchozí (MV)'!F120*'Provoz výchozí'!F$27/'Provoz výchozí'!AH$27,0)+IFERROR('Model výchozí (MV)'!G120*'Provoz výchozí'!G$27/'Provoz výchozí'!AI$27,0)</f>
        <v>0</v>
      </c>
      <c r="H120" s="90">
        <f>IFERROR('Model výchozí (MV)'!G120*'Provoz výchozí'!H$27/'Provoz výchozí'!AI$27,0)+IFERROR('Model výchozí (MV)'!H120*'Provoz výchozí'!I$27/'Provoz výchozí'!AJ$27,0)</f>
        <v>0</v>
      </c>
      <c r="I120" s="90">
        <f>IFERROR('Model výchozí (MV)'!H120*'Provoz výchozí'!J$27/'Provoz výchozí'!AJ$27,0)+IFERROR('Model výchozí (MV)'!I120*'Provoz výchozí'!K$27/'Provoz výchozí'!AK$27,0)</f>
        <v>0</v>
      </c>
      <c r="J120" s="90">
        <f>IFERROR('Model výchozí (MV)'!I120*'Provoz výchozí'!K$27/'Provoz výchozí'!AK$27,0)+IFERROR('Model výchozí (MV)'!J120*'Provoz výchozí'!L$27/'Provoz výchozí'!AL$27,0)</f>
        <v>0</v>
      </c>
      <c r="K120" s="90">
        <f>IFERROR('Model výchozí (MV)'!J120*'Provoz výchozí'!L$27/'Provoz výchozí'!AL$27,0)+IFERROR('Model výchozí (MV)'!K120*'Provoz výchozí'!M$27/'Provoz výchozí'!AM$27,0)</f>
        <v>0</v>
      </c>
      <c r="L120" s="90">
        <f>IFERROR('Model výchozí (MV)'!K120*'Provoz výchozí'!M$27/'Provoz výchozí'!AM$27,0)+IFERROR('Model výchozí (MV)'!L120*'Provoz výchozí'!N$27/'Provoz výchozí'!AN$27,0)</f>
        <v>0</v>
      </c>
      <c r="M120" s="90">
        <f>IFERROR('Model výchozí (MV)'!L120*'Provoz výchozí'!N$27/'Provoz výchozí'!AN$27,0)+IFERROR('Model výchozí (MV)'!M120*'Provoz výchozí'!O$27/'Provoz výchozí'!AO$27,0)</f>
        <v>0</v>
      </c>
      <c r="N120" s="90">
        <f>IFERROR('Model výchozí (MV)'!M120*'Provoz výchozí'!O$27/'Provoz výchozí'!AO$27,0)+IFERROR('Model výchozí (MV)'!N120*'Provoz výchozí'!P$27/'Provoz výchozí'!AP$27,0)</f>
        <v>0</v>
      </c>
      <c r="O120" s="90">
        <f>IFERROR('Model výchozí (MV)'!N120*'Provoz výchozí'!P$27/'Provoz výchozí'!AP$27,0)+IFERROR('Model výchozí (MV)'!O120*'Provoz výchozí'!Q$27/'Provoz výchozí'!AQ$27,0)</f>
        <v>0</v>
      </c>
      <c r="P120" s="90">
        <f>IFERROR('Model výchozí (MV)'!O120*'Provoz výchozí'!Q$27/'Provoz výchozí'!AQ$27,0)+IFERROR('Model výchozí (MV)'!P120*'Provoz výchozí'!R$27/'Provoz výchozí'!AR$27,0)</f>
        <v>0</v>
      </c>
      <c r="Q120" s="90">
        <f>IFERROR('Model výchozí (MV)'!P120*'Provoz výchozí'!R$27/'Provoz výchozí'!AR$27,0)+IFERROR('Model výchozí (MV)'!Q120*'Provoz výchozí'!S$27/'Provoz výchozí'!AS$27,0)</f>
        <v>0</v>
      </c>
      <c r="R120" s="90">
        <f>IFERROR('Model výchozí (MV)'!Q120*'Provoz výchozí'!S$27/'Provoz výchozí'!AS$27,0)+IFERROR('Model výchozí (MV)'!R120*'Provoz výchozí'!T$27/'Provoz výchozí'!AT$27,0)</f>
        <v>0</v>
      </c>
      <c r="S120" s="90">
        <f>IFERROR('Model výchozí (MV)'!R120*'Provoz výchozí'!T$27/'Provoz výchozí'!AT$27,0)+IFERROR('Model výchozí (MV)'!S120*'Provoz výchozí'!U$27/'Provoz výchozí'!AU$27,0)</f>
        <v>0</v>
      </c>
      <c r="T120" s="90">
        <f>IFERROR('Model výchozí (MV)'!S120*'Provoz výchozí'!N$27/'Provoz výchozí'!AU$27,0)</f>
        <v>0</v>
      </c>
      <c r="U120" s="92">
        <f t="shared" si="71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67">
        <f>'Model výchozí (MV)'!Y120</f>
        <v>1</v>
      </c>
    </row>
    <row r="121" spans="1:25" x14ac:dyDescent="0.25">
      <c r="A121" s="5">
        <v>15</v>
      </c>
      <c r="B121" s="6" t="s">
        <v>72</v>
      </c>
      <c r="C121" s="6"/>
      <c r="D121" s="18"/>
      <c r="E121" s="90">
        <f>IFERROR('Model výchozí (MV)'!E121*'Provoz výchozí'!C$27/'Provoz výchozí'!AG$27,0)</f>
        <v>0</v>
      </c>
      <c r="F121" s="90">
        <f>IFERROR('Model výchozí (MV)'!E121*'Provoz výchozí'!D$27/'Provoz výchozí'!AG$27,0)+IFERROR('Model výchozí (MV)'!F121*'Provoz výchozí'!E$27/'Provoz výchozí'!AH$27,0)</f>
        <v>0</v>
      </c>
      <c r="G121" s="90">
        <f>IFERROR('Model výchozí (MV)'!F121*'Provoz výchozí'!F$27/'Provoz výchozí'!AH$27,0)+IFERROR('Model výchozí (MV)'!G121*'Provoz výchozí'!G$27/'Provoz výchozí'!AI$27,0)</f>
        <v>0</v>
      </c>
      <c r="H121" s="90">
        <f>IFERROR('Model výchozí (MV)'!G121*'Provoz výchozí'!H$27/'Provoz výchozí'!AI$27,0)+IFERROR('Model výchozí (MV)'!H121*'Provoz výchozí'!I$27/'Provoz výchozí'!AJ$27,0)</f>
        <v>0</v>
      </c>
      <c r="I121" s="90">
        <f>IFERROR('Model výchozí (MV)'!H121*'Provoz výchozí'!J$27/'Provoz výchozí'!AJ$27,0)+IFERROR('Model výchozí (MV)'!I121*'Provoz výchozí'!K$27/'Provoz výchozí'!AK$27,0)</f>
        <v>0</v>
      </c>
      <c r="J121" s="90">
        <f>IFERROR('Model výchozí (MV)'!I121*'Provoz výchozí'!K$27/'Provoz výchozí'!AK$27,0)+IFERROR('Model výchozí (MV)'!J121*'Provoz výchozí'!L$27/'Provoz výchozí'!AL$27,0)</f>
        <v>0</v>
      </c>
      <c r="K121" s="90">
        <f>IFERROR('Model výchozí (MV)'!J121*'Provoz výchozí'!L$27/'Provoz výchozí'!AL$27,0)+IFERROR('Model výchozí (MV)'!K121*'Provoz výchozí'!M$27/'Provoz výchozí'!AM$27,0)</f>
        <v>0</v>
      </c>
      <c r="L121" s="90">
        <f>IFERROR('Model výchozí (MV)'!K121*'Provoz výchozí'!M$27/'Provoz výchozí'!AM$27,0)+IFERROR('Model výchozí (MV)'!L121*'Provoz výchozí'!N$27/'Provoz výchozí'!AN$27,0)</f>
        <v>0</v>
      </c>
      <c r="M121" s="90">
        <f>IFERROR('Model výchozí (MV)'!L121*'Provoz výchozí'!N$27/'Provoz výchozí'!AN$27,0)+IFERROR('Model výchozí (MV)'!M121*'Provoz výchozí'!O$27/'Provoz výchozí'!AO$27,0)</f>
        <v>0</v>
      </c>
      <c r="N121" s="90">
        <f>IFERROR('Model výchozí (MV)'!M121*'Provoz výchozí'!O$27/'Provoz výchozí'!AO$27,0)+IFERROR('Model výchozí (MV)'!N121*'Provoz výchozí'!P$27/'Provoz výchozí'!AP$27,0)</f>
        <v>0</v>
      </c>
      <c r="O121" s="90">
        <f>IFERROR('Model výchozí (MV)'!N121*'Provoz výchozí'!P$27/'Provoz výchozí'!AP$27,0)+IFERROR('Model výchozí (MV)'!O121*'Provoz výchozí'!Q$27/'Provoz výchozí'!AQ$27,0)</f>
        <v>0</v>
      </c>
      <c r="P121" s="90">
        <f>IFERROR('Model výchozí (MV)'!O121*'Provoz výchozí'!Q$27/'Provoz výchozí'!AQ$27,0)+IFERROR('Model výchozí (MV)'!P121*'Provoz výchozí'!R$27/'Provoz výchozí'!AR$27,0)</f>
        <v>0</v>
      </c>
      <c r="Q121" s="90">
        <f>IFERROR('Model výchozí (MV)'!P121*'Provoz výchozí'!R$27/'Provoz výchozí'!AR$27,0)+IFERROR('Model výchozí (MV)'!Q121*'Provoz výchozí'!S$27/'Provoz výchozí'!AS$27,0)</f>
        <v>0</v>
      </c>
      <c r="R121" s="90">
        <f>IFERROR('Model výchozí (MV)'!Q121*'Provoz výchozí'!S$27/'Provoz výchozí'!AS$27,0)+IFERROR('Model výchozí (MV)'!R121*'Provoz výchozí'!T$27/'Provoz výchozí'!AT$27,0)</f>
        <v>0</v>
      </c>
      <c r="S121" s="90">
        <f>IFERROR('Model výchozí (MV)'!R121*'Provoz výchozí'!T$27/'Provoz výchozí'!AT$27,0)+IFERROR('Model výchozí (MV)'!S121*'Provoz výchozí'!U$27/'Provoz výchozí'!AU$27,0)</f>
        <v>0</v>
      </c>
      <c r="T121" s="90">
        <f>IFERROR('Model výchozí (MV)'!S121*'Provoz výchozí'!N$27/'Provoz výchozí'!AU$27,0)</f>
        <v>0</v>
      </c>
      <c r="U121" s="92">
        <f t="shared" si="71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67">
        <f>'Model výchozí (MV)'!Y121</f>
        <v>1</v>
      </c>
    </row>
    <row r="122" spans="1:25" x14ac:dyDescent="0.25">
      <c r="A122" s="20">
        <v>22</v>
      </c>
      <c r="B122" s="21" t="s">
        <v>73</v>
      </c>
      <c r="C122" s="21"/>
      <c r="D122" s="112"/>
      <c r="E122" s="109">
        <f>IFERROR('Model výchozí (MV)'!E122*'Provoz výchozí'!C$27/'Provoz výchozí'!AG$27,0)</f>
        <v>0</v>
      </c>
      <c r="F122" s="90">
        <f>IFERROR('Model výchozí (MV)'!E122*'Provoz výchozí'!D$27/'Provoz výchozí'!AG$27,0)+IFERROR('Model výchozí (MV)'!F122*'Provoz výchozí'!E$27/'Provoz výchozí'!AH$27,0)</f>
        <v>0</v>
      </c>
      <c r="G122" s="90">
        <f>IFERROR('Model výchozí (MV)'!F122*'Provoz výchozí'!F$27/'Provoz výchozí'!AH$27,0)+IFERROR('Model výchozí (MV)'!G122*'Provoz výchozí'!G$27/'Provoz výchozí'!AI$27,0)</f>
        <v>0</v>
      </c>
      <c r="H122" s="90">
        <f>IFERROR('Model výchozí (MV)'!G122*'Provoz výchozí'!H$27/'Provoz výchozí'!AI$27,0)+IFERROR('Model výchozí (MV)'!H122*'Provoz výchozí'!I$27/'Provoz výchozí'!AJ$27,0)</f>
        <v>0</v>
      </c>
      <c r="I122" s="90">
        <f>IFERROR('Model výchozí (MV)'!H122*'Provoz výchozí'!J$27/'Provoz výchozí'!AJ$27,0)+IFERROR('Model výchozí (MV)'!I122*'Provoz výchozí'!K$27/'Provoz výchozí'!AK$27,0)</f>
        <v>0</v>
      </c>
      <c r="J122" s="90">
        <f>IFERROR('Model výchozí (MV)'!I122*'Provoz výchozí'!K$27/'Provoz výchozí'!AK$27,0)+IFERROR('Model výchozí (MV)'!J122*'Provoz výchozí'!L$27/'Provoz výchozí'!AL$27,0)</f>
        <v>0</v>
      </c>
      <c r="K122" s="90">
        <f>IFERROR('Model výchozí (MV)'!J122*'Provoz výchozí'!L$27/'Provoz výchozí'!AL$27,0)+IFERROR('Model výchozí (MV)'!K122*'Provoz výchozí'!M$27/'Provoz výchozí'!AM$27,0)</f>
        <v>0</v>
      </c>
      <c r="L122" s="90">
        <f>IFERROR('Model výchozí (MV)'!K122*'Provoz výchozí'!M$27/'Provoz výchozí'!AM$27,0)+IFERROR('Model výchozí (MV)'!L122*'Provoz výchozí'!N$27/'Provoz výchozí'!AN$27,0)</f>
        <v>0</v>
      </c>
      <c r="M122" s="90">
        <f>IFERROR('Model výchozí (MV)'!L122*'Provoz výchozí'!N$27/'Provoz výchozí'!AN$27,0)+IFERROR('Model výchozí (MV)'!M122*'Provoz výchozí'!O$27/'Provoz výchozí'!AO$27,0)</f>
        <v>0</v>
      </c>
      <c r="N122" s="90">
        <f>IFERROR('Model výchozí (MV)'!M122*'Provoz výchozí'!O$27/'Provoz výchozí'!AO$27,0)+IFERROR('Model výchozí (MV)'!N122*'Provoz výchozí'!P$27/'Provoz výchozí'!AP$27,0)</f>
        <v>0</v>
      </c>
      <c r="O122" s="90">
        <f>IFERROR('Model výchozí (MV)'!N122*'Provoz výchozí'!P$27/'Provoz výchozí'!AP$27,0)+IFERROR('Model výchozí (MV)'!O122*'Provoz výchozí'!Q$27/'Provoz výchozí'!AQ$27,0)</f>
        <v>0</v>
      </c>
      <c r="P122" s="90">
        <f>IFERROR('Model výchozí (MV)'!O122*'Provoz výchozí'!Q$27/'Provoz výchozí'!AQ$27,0)+IFERROR('Model výchozí (MV)'!P122*'Provoz výchozí'!R$27/'Provoz výchozí'!AR$27,0)</f>
        <v>0</v>
      </c>
      <c r="Q122" s="90">
        <f>IFERROR('Model výchozí (MV)'!P122*'Provoz výchozí'!R$27/'Provoz výchozí'!AR$27,0)+IFERROR('Model výchozí (MV)'!Q122*'Provoz výchozí'!S$27/'Provoz výchozí'!AS$27,0)</f>
        <v>0</v>
      </c>
      <c r="R122" s="90">
        <f>IFERROR('Model výchozí (MV)'!Q122*'Provoz výchozí'!S$27/'Provoz výchozí'!AS$27,0)+IFERROR('Model výchozí (MV)'!R122*'Provoz výchozí'!T$27/'Provoz výchozí'!AT$27,0)</f>
        <v>0</v>
      </c>
      <c r="S122" s="90">
        <f>IFERROR('Model výchozí (MV)'!R122*'Provoz výchozí'!T$27/'Provoz výchozí'!AT$27,0)+IFERROR('Model výchozí (MV)'!S122*'Provoz výchozí'!U$27/'Provoz výchozí'!AU$27,0)</f>
        <v>0</v>
      </c>
      <c r="T122" s="90">
        <f>IFERROR('Model výchozí (MV)'!S122*'Provoz výchozí'!N$27/'Provoz výchozí'!AU$27,0)</f>
        <v>0</v>
      </c>
      <c r="U122" s="95">
        <f t="shared" si="71"/>
        <v>0</v>
      </c>
      <c r="V122" s="156">
        <f>'Model výchozí (MV)'!V122</f>
        <v>0</v>
      </c>
      <c r="W122" s="157">
        <f>'Model výchozí (MV)'!W122</f>
        <v>0</v>
      </c>
      <c r="X122" s="157">
        <f>'Model výchozí (MV)'!X122</f>
        <v>0</v>
      </c>
      <c r="Y122" s="158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74</v>
      </c>
      <c r="C123" s="9"/>
      <c r="D123" s="59" t="s">
        <v>78</v>
      </c>
      <c r="E123" s="96">
        <f t="shared" ref="E123:T123" si="72">SUM(E98:E122)</f>
        <v>0</v>
      </c>
      <c r="F123" s="96">
        <f t="shared" si="72"/>
        <v>0</v>
      </c>
      <c r="G123" s="96">
        <f t="shared" si="72"/>
        <v>0</v>
      </c>
      <c r="H123" s="96">
        <f t="shared" si="72"/>
        <v>0</v>
      </c>
      <c r="I123" s="96">
        <f t="shared" si="72"/>
        <v>0</v>
      </c>
      <c r="J123" s="96">
        <f t="shared" si="72"/>
        <v>0</v>
      </c>
      <c r="K123" s="96">
        <f t="shared" si="72"/>
        <v>0</v>
      </c>
      <c r="L123" s="96">
        <f t="shared" si="72"/>
        <v>0</v>
      </c>
      <c r="M123" s="96">
        <f t="shared" si="72"/>
        <v>0</v>
      </c>
      <c r="N123" s="96">
        <f t="shared" si="72"/>
        <v>0</v>
      </c>
      <c r="O123" s="96">
        <f t="shared" si="72"/>
        <v>0</v>
      </c>
      <c r="P123" s="96">
        <f t="shared" si="72"/>
        <v>0</v>
      </c>
      <c r="Q123" s="96">
        <f t="shared" si="72"/>
        <v>0</v>
      </c>
      <c r="R123" s="96">
        <f t="shared" si="72"/>
        <v>0</v>
      </c>
      <c r="S123" s="96">
        <f t="shared" si="72"/>
        <v>0</v>
      </c>
      <c r="T123" s="96">
        <f t="shared" si="72"/>
        <v>0</v>
      </c>
      <c r="U123" s="97">
        <f t="shared" si="71"/>
        <v>0</v>
      </c>
      <c r="V123" s="97">
        <f>SUMPRODUCT($U98:$U122,V98:V122)</f>
        <v>0</v>
      </c>
      <c r="W123" s="96">
        <f>SUMPRODUCT($U98:$U122,W98:W122)</f>
        <v>0</v>
      </c>
      <c r="X123" s="96">
        <f>SUMPRODUCT($U98:$U122,X98:X122)</f>
        <v>0</v>
      </c>
      <c r="Y123" s="104">
        <f>SUMPRODUCT($U98:$U122,Y98:Y122)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5">
        <f>'Provoz výchozí'!AV$27</f>
        <v>90274.354166666672</v>
      </c>
      <c r="F124" s="86">
        <f>'Provoz výchozí'!AW$27</f>
        <v>2166584.5</v>
      </c>
      <c r="G124" s="86">
        <f>'Provoz výchozí'!AX$27</f>
        <v>2166584.5</v>
      </c>
      <c r="H124" s="86">
        <f>'Provoz výchozí'!AY$27</f>
        <v>2166584.5</v>
      </c>
      <c r="I124" s="86">
        <f>'Provoz výchozí'!AZ$27</f>
        <v>2166584.5</v>
      </c>
      <c r="J124" s="86">
        <f>'Provoz výchozí'!BA$27</f>
        <v>2166584.5</v>
      </c>
      <c r="K124" s="86">
        <f>'Provoz výchozí'!BB$27</f>
        <v>2166584.5</v>
      </c>
      <c r="L124" s="86">
        <f>'Provoz výchozí'!BC$27</f>
        <v>2166584.5</v>
      </c>
      <c r="M124" s="86">
        <f>'Provoz výchozí'!BD$27</f>
        <v>2166584.5</v>
      </c>
      <c r="N124" s="86">
        <f>'Provoz výchozí'!BE$27</f>
        <v>2166584.5</v>
      </c>
      <c r="O124" s="86">
        <f>'Provoz výchozí'!BF$27</f>
        <v>2166584.5</v>
      </c>
      <c r="P124" s="86">
        <f>'Provoz výchozí'!BG$27</f>
        <v>2166584.5</v>
      </c>
      <c r="Q124" s="86">
        <f>'Provoz výchozí'!BH$27</f>
        <v>2166584.5</v>
      </c>
      <c r="R124" s="86">
        <f>'Provoz výchozí'!BI$27</f>
        <v>2166584.5</v>
      </c>
      <c r="S124" s="86">
        <f>'Provoz výchozí'!BJ$27</f>
        <v>2166584.5</v>
      </c>
      <c r="T124" s="86">
        <f>'Provoz výchozí'!BK$27</f>
        <v>2076310.1458333333</v>
      </c>
      <c r="U124" s="87">
        <f t="shared" si="71"/>
        <v>32498767.499999996</v>
      </c>
      <c r="V124" s="87">
        <f>$U124</f>
        <v>32498767.499999996</v>
      </c>
      <c r="W124" s="86">
        <f t="shared" ref="W124:Y124" si="73">$U124</f>
        <v>32498767.499999996</v>
      </c>
      <c r="X124" s="86">
        <f t="shared" si="73"/>
        <v>32498767.499999996</v>
      </c>
      <c r="Y124" s="89">
        <f t="shared" si="73"/>
        <v>32498767.499999996</v>
      </c>
    </row>
    <row r="125" spans="1:25" s="1" customFormat="1" ht="15.75" thickBot="1" x14ac:dyDescent="0.3">
      <c r="A125" s="8">
        <v>27</v>
      </c>
      <c r="B125" s="9" t="s">
        <v>76</v>
      </c>
      <c r="C125" s="9"/>
      <c r="D125" s="59" t="s">
        <v>79</v>
      </c>
      <c r="E125" s="2">
        <f>IFERROR(E123/E124,0)</f>
        <v>0</v>
      </c>
      <c r="F125" s="2">
        <f>IFERROR(F123/F124,0)</f>
        <v>0</v>
      </c>
      <c r="G125" s="2">
        <f t="shared" ref="G125:T125" si="74">IFERROR(G123/G124,0)</f>
        <v>0</v>
      </c>
      <c r="H125" s="2">
        <f t="shared" si="74"/>
        <v>0</v>
      </c>
      <c r="I125" s="2">
        <f t="shared" si="74"/>
        <v>0</v>
      </c>
      <c r="J125" s="2">
        <f t="shared" si="74"/>
        <v>0</v>
      </c>
      <c r="K125" s="2">
        <f t="shared" si="74"/>
        <v>0</v>
      </c>
      <c r="L125" s="2">
        <f t="shared" si="74"/>
        <v>0</v>
      </c>
      <c r="M125" s="2">
        <f t="shared" si="74"/>
        <v>0</v>
      </c>
      <c r="N125" s="2">
        <f t="shared" si="74"/>
        <v>0</v>
      </c>
      <c r="O125" s="2">
        <f t="shared" si="74"/>
        <v>0</v>
      </c>
      <c r="P125" s="2">
        <f t="shared" si="74"/>
        <v>0</v>
      </c>
      <c r="Q125" s="2">
        <f t="shared" si="74"/>
        <v>0</v>
      </c>
      <c r="R125" s="2">
        <f t="shared" si="74"/>
        <v>0</v>
      </c>
      <c r="S125" s="2">
        <f t="shared" si="74"/>
        <v>0</v>
      </c>
      <c r="T125" s="2">
        <f t="shared" si="74"/>
        <v>0</v>
      </c>
      <c r="U125" s="81">
        <f>IFERROR(U123/U124,0)</f>
        <v>0</v>
      </c>
      <c r="V125" s="81">
        <f>IFERROR(V123/V124,0)</f>
        <v>0</v>
      </c>
      <c r="W125" s="2">
        <f t="shared" ref="W125" si="75">IFERROR(W123/W124,0)</f>
        <v>0</v>
      </c>
      <c r="X125" s="2">
        <f t="shared" ref="X125:Y125" si="76">IFERROR(X123/X124,0)</f>
        <v>0</v>
      </c>
      <c r="Y125" s="23">
        <f t="shared" si="76"/>
        <v>0</v>
      </c>
    </row>
    <row r="126" spans="1:25" x14ac:dyDescent="0.25"/>
    <row r="127" spans="1:25" x14ac:dyDescent="0.25"/>
    <row r="128" spans="1:25" x14ac:dyDescent="0.25"/>
    <row r="129" x14ac:dyDescent="0.25"/>
  </sheetData>
  <sheetProtection algorithmName="SHA-512" hashValue="AnYWuViWYhY2SxDMwHnbRLzD83zk6hY24f5BR1SVDvPSvzUQYc/XEZp0qCE4E71alQrVUI+Q+lQ0BP3ippfp2g==" saltValue="gNK+2UlNSGI/LWuoZk85pQ==" spinCount="100000" sheet="1" objects="1" scenarios="1"/>
  <mergeCells count="4">
    <mergeCell ref="V1:Y1"/>
    <mergeCell ref="V34:Y34"/>
    <mergeCell ref="V65:Y65"/>
    <mergeCell ref="V96:Y96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1824-16A1-451A-B8A0-BC895B50866E}">
  <sheetPr>
    <tabColor theme="0" tint="-0.499984740745262"/>
    <pageSetUpPr fitToPage="1"/>
  </sheetPr>
  <dimension ref="A1:Y33"/>
  <sheetViews>
    <sheetView zoomScaleNormal="100" workbookViewId="0">
      <selection activeCell="A34" sqref="A34:XFD34"/>
    </sheetView>
  </sheetViews>
  <sheetFormatPr defaultColWidth="0" defaultRowHeight="15" zeroHeight="1" x14ac:dyDescent="0.25"/>
  <cols>
    <col min="1" max="1" width="4" style="196" customWidth="1"/>
    <col min="2" max="2" width="40.7109375" style="196" customWidth="1"/>
    <col min="3" max="3" width="5" style="196" customWidth="1"/>
    <col min="4" max="4" width="20.7109375" style="196" customWidth="1"/>
    <col min="5" max="25" width="10.7109375" style="196" customWidth="1"/>
    <col min="26" max="16384" width="8.85546875" style="196" hidden="1"/>
  </cols>
  <sheetData>
    <row r="1" spans="1:25" x14ac:dyDescent="0.25">
      <c r="A1" s="224" t="s">
        <v>259</v>
      </c>
      <c r="B1" s="223"/>
      <c r="C1" s="223"/>
      <c r="D1" s="222" t="s">
        <v>5</v>
      </c>
      <c r="E1" s="287"/>
      <c r="F1" s="221"/>
      <c r="G1" s="221"/>
      <c r="H1" s="221"/>
      <c r="I1" s="221"/>
      <c r="J1" s="221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19"/>
    </row>
    <row r="2" spans="1:25" ht="15.75" thickBot="1" x14ac:dyDescent="0.3">
      <c r="A2" s="218" t="s">
        <v>258</v>
      </c>
      <c r="B2" s="217"/>
      <c r="C2" s="215"/>
      <c r="D2" s="216"/>
      <c r="E2" s="215" t="s">
        <v>14</v>
      </c>
      <c r="F2" s="215" t="s">
        <v>15</v>
      </c>
      <c r="G2" s="215" t="s">
        <v>16</v>
      </c>
      <c r="H2" s="215" t="s">
        <v>17</v>
      </c>
      <c r="I2" s="215" t="s">
        <v>18</v>
      </c>
      <c r="J2" s="215" t="s">
        <v>19</v>
      </c>
      <c r="K2" s="215" t="s">
        <v>20</v>
      </c>
      <c r="L2" s="215" t="s">
        <v>21</v>
      </c>
      <c r="M2" s="215" t="s">
        <v>355</v>
      </c>
      <c r="N2" s="215" t="s">
        <v>356</v>
      </c>
      <c r="O2" s="215" t="s">
        <v>357</v>
      </c>
      <c r="P2" s="215" t="s">
        <v>358</v>
      </c>
      <c r="Q2" s="215" t="s">
        <v>359</v>
      </c>
      <c r="R2" s="215" t="s">
        <v>360</v>
      </c>
      <c r="S2" s="215" t="s">
        <v>361</v>
      </c>
      <c r="T2" s="215" t="s">
        <v>362</v>
      </c>
      <c r="U2" s="215" t="s">
        <v>363</v>
      </c>
      <c r="V2" s="215" t="s">
        <v>364</v>
      </c>
      <c r="W2" s="215" t="s">
        <v>365</v>
      </c>
      <c r="X2" s="215" t="s">
        <v>366</v>
      </c>
      <c r="Y2" s="215" t="s">
        <v>367</v>
      </c>
    </row>
    <row r="3" spans="1:25" ht="15.75" thickTop="1" x14ac:dyDescent="0.25">
      <c r="A3" s="214">
        <v>1</v>
      </c>
      <c r="B3" s="213" t="s">
        <v>43</v>
      </c>
      <c r="C3" s="212">
        <v>1.1000000000000001</v>
      </c>
      <c r="D3" s="17" t="s">
        <v>387</v>
      </c>
      <c r="E3" s="209">
        <v>1</v>
      </c>
      <c r="F3" s="209">
        <f t="shared" ref="F3:K3" si="0">E3*(1+0.03)</f>
        <v>1.03</v>
      </c>
      <c r="G3" s="209">
        <f t="shared" si="0"/>
        <v>1.0609</v>
      </c>
      <c r="H3" s="209">
        <f t="shared" si="0"/>
        <v>1.092727</v>
      </c>
      <c r="I3" s="209">
        <f t="shared" si="0"/>
        <v>1.1255088100000001</v>
      </c>
      <c r="J3" s="209">
        <f t="shared" si="0"/>
        <v>1.1592740743000001</v>
      </c>
      <c r="K3" s="209">
        <f t="shared" si="0"/>
        <v>1.1940522965290001</v>
      </c>
      <c r="L3" s="209">
        <f t="shared" ref="L3" si="1">K3*(1+0.03)</f>
        <v>1.2298738654248702</v>
      </c>
      <c r="M3" s="209">
        <f t="shared" ref="M3" si="2">L3*(1+0.03)</f>
        <v>1.2667700813876164</v>
      </c>
      <c r="N3" s="209">
        <f t="shared" ref="N3" si="3">M3*(1+0.03)</f>
        <v>1.3047731838292449</v>
      </c>
      <c r="O3" s="209">
        <f t="shared" ref="O3" si="4">N3*(1+0.03)</f>
        <v>1.3439163793441222</v>
      </c>
      <c r="P3" s="209">
        <f t="shared" ref="P3" si="5">O3*(1+0.03)</f>
        <v>1.3842338707244459</v>
      </c>
      <c r="Q3" s="209">
        <f t="shared" ref="Q3" si="6">P3*(1+0.03)</f>
        <v>1.4257608868461793</v>
      </c>
      <c r="R3" s="209">
        <f t="shared" ref="R3" si="7">Q3*(1+0.03)</f>
        <v>1.4685337134515648</v>
      </c>
      <c r="S3" s="209">
        <f t="shared" ref="S3" si="8">R3*(1+0.03)</f>
        <v>1.5125897248551119</v>
      </c>
      <c r="T3" s="209">
        <f t="shared" ref="T3" si="9">S3*(1+0.03)</f>
        <v>1.5579674166007653</v>
      </c>
      <c r="U3" s="209">
        <f t="shared" ref="U3" si="10">T3*(1+0.03)</f>
        <v>1.6047064390987884</v>
      </c>
      <c r="V3" s="209">
        <f t="shared" ref="V3" si="11">U3*(1+0.03)</f>
        <v>1.652847632271752</v>
      </c>
      <c r="W3" s="209">
        <f t="shared" ref="W3" si="12">V3*(1+0.03)</f>
        <v>1.7024330612399046</v>
      </c>
      <c r="X3" s="209">
        <f t="shared" ref="X3" si="13">W3*(1+0.03)</f>
        <v>1.7535060530771018</v>
      </c>
      <c r="Y3" s="209">
        <f t="shared" ref="Y3" si="14">X3*(1+0.03)</f>
        <v>1.806111234669415</v>
      </c>
    </row>
    <row r="4" spans="1:25" x14ac:dyDescent="0.25">
      <c r="A4" s="203"/>
      <c r="B4" s="202"/>
      <c r="C4" s="211">
        <v>1.2</v>
      </c>
      <c r="D4" s="210" t="s">
        <v>257</v>
      </c>
      <c r="E4" s="209">
        <v>1</v>
      </c>
      <c r="F4" s="209">
        <f t="shared" ref="F4:F7" si="15">E4*(1+0.03)</f>
        <v>1.03</v>
      </c>
      <c r="G4" s="209">
        <f t="shared" ref="G4:G7" si="16">F4*(1+0.03)</f>
        <v>1.0609</v>
      </c>
      <c r="H4" s="209">
        <f t="shared" ref="H4:H7" si="17">G4*(1+0.03)</f>
        <v>1.092727</v>
      </c>
      <c r="I4" s="209">
        <f t="shared" ref="I4:I7" si="18">H4*(1+0.03)</f>
        <v>1.1255088100000001</v>
      </c>
      <c r="J4" s="209">
        <f t="shared" ref="J4:J7" si="19">I4*(1+0.03)</f>
        <v>1.1592740743000001</v>
      </c>
      <c r="K4" s="209">
        <f t="shared" ref="K4:K7" si="20">J4*(1+0.03)</f>
        <v>1.1940522965290001</v>
      </c>
      <c r="L4" s="209">
        <f t="shared" ref="L4:L7" si="21">K4*(1+0.03)</f>
        <v>1.2298738654248702</v>
      </c>
      <c r="M4" s="209">
        <f t="shared" ref="M4:M7" si="22">L4*(1+0.03)</f>
        <v>1.2667700813876164</v>
      </c>
      <c r="N4" s="209">
        <f t="shared" ref="N4:N7" si="23">M4*(1+0.03)</f>
        <v>1.3047731838292449</v>
      </c>
      <c r="O4" s="209">
        <f t="shared" ref="O4:O7" si="24">N4*(1+0.03)</f>
        <v>1.3439163793441222</v>
      </c>
      <c r="P4" s="209">
        <f t="shared" ref="P4:P7" si="25">O4*(1+0.03)</f>
        <v>1.3842338707244459</v>
      </c>
      <c r="Q4" s="209">
        <f t="shared" ref="Q4:Q7" si="26">P4*(1+0.03)</f>
        <v>1.4257608868461793</v>
      </c>
      <c r="R4" s="209">
        <f t="shared" ref="R4:R7" si="27">Q4*(1+0.03)</f>
        <v>1.4685337134515648</v>
      </c>
      <c r="S4" s="209">
        <f t="shared" ref="S4:S7" si="28">R4*(1+0.03)</f>
        <v>1.5125897248551119</v>
      </c>
      <c r="T4" s="209">
        <f t="shared" ref="T4:T7" si="29">S4*(1+0.03)</f>
        <v>1.5579674166007653</v>
      </c>
      <c r="U4" s="209">
        <f t="shared" ref="U4:U7" si="30">T4*(1+0.03)</f>
        <v>1.6047064390987884</v>
      </c>
      <c r="V4" s="209">
        <f t="shared" ref="V4:V7" si="31">U4*(1+0.03)</f>
        <v>1.652847632271752</v>
      </c>
      <c r="W4" s="209">
        <f t="shared" ref="W4:W7" si="32">V4*(1+0.03)</f>
        <v>1.7024330612399046</v>
      </c>
      <c r="X4" s="209">
        <f t="shared" ref="X4:X7" si="33">W4*(1+0.03)</f>
        <v>1.7535060530771018</v>
      </c>
      <c r="Y4" s="209">
        <f t="shared" ref="Y4:Y7" si="34">X4*(1+0.03)</f>
        <v>1.806111234669415</v>
      </c>
    </row>
    <row r="5" spans="1:25" x14ac:dyDescent="0.25">
      <c r="A5" s="203">
        <v>2</v>
      </c>
      <c r="B5" s="202" t="s">
        <v>45</v>
      </c>
      <c r="C5" s="211"/>
      <c r="D5" s="210"/>
      <c r="E5" s="209">
        <v>1</v>
      </c>
      <c r="F5" s="209">
        <f t="shared" si="15"/>
        <v>1.03</v>
      </c>
      <c r="G5" s="209">
        <f t="shared" si="16"/>
        <v>1.0609</v>
      </c>
      <c r="H5" s="209">
        <f t="shared" si="17"/>
        <v>1.092727</v>
      </c>
      <c r="I5" s="209">
        <f t="shared" si="18"/>
        <v>1.1255088100000001</v>
      </c>
      <c r="J5" s="209">
        <f t="shared" si="19"/>
        <v>1.1592740743000001</v>
      </c>
      <c r="K5" s="209">
        <f t="shared" si="20"/>
        <v>1.1940522965290001</v>
      </c>
      <c r="L5" s="209">
        <f t="shared" si="21"/>
        <v>1.2298738654248702</v>
      </c>
      <c r="M5" s="209">
        <f t="shared" si="22"/>
        <v>1.2667700813876164</v>
      </c>
      <c r="N5" s="209">
        <f t="shared" si="23"/>
        <v>1.3047731838292449</v>
      </c>
      <c r="O5" s="209">
        <f t="shared" si="24"/>
        <v>1.3439163793441222</v>
      </c>
      <c r="P5" s="209">
        <f t="shared" si="25"/>
        <v>1.3842338707244459</v>
      </c>
      <c r="Q5" s="209">
        <f t="shared" si="26"/>
        <v>1.4257608868461793</v>
      </c>
      <c r="R5" s="209">
        <f t="shared" si="27"/>
        <v>1.4685337134515648</v>
      </c>
      <c r="S5" s="209">
        <f t="shared" si="28"/>
        <v>1.5125897248551119</v>
      </c>
      <c r="T5" s="209">
        <f t="shared" si="29"/>
        <v>1.5579674166007653</v>
      </c>
      <c r="U5" s="209">
        <f t="shared" si="30"/>
        <v>1.6047064390987884</v>
      </c>
      <c r="V5" s="209">
        <f t="shared" si="31"/>
        <v>1.652847632271752</v>
      </c>
      <c r="W5" s="209">
        <f t="shared" si="32"/>
        <v>1.7024330612399046</v>
      </c>
      <c r="X5" s="209">
        <f t="shared" si="33"/>
        <v>1.7535060530771018</v>
      </c>
      <c r="Y5" s="209">
        <f t="shared" si="34"/>
        <v>1.806111234669415</v>
      </c>
    </row>
    <row r="6" spans="1:25" x14ac:dyDescent="0.25">
      <c r="A6" s="203">
        <v>3</v>
      </c>
      <c r="B6" s="202" t="s">
        <v>46</v>
      </c>
      <c r="C6" s="211"/>
      <c r="D6" s="210"/>
      <c r="E6" s="209">
        <v>1</v>
      </c>
      <c r="F6" s="209">
        <f t="shared" si="15"/>
        <v>1.03</v>
      </c>
      <c r="G6" s="209">
        <f t="shared" si="16"/>
        <v>1.0609</v>
      </c>
      <c r="H6" s="209">
        <f t="shared" si="17"/>
        <v>1.092727</v>
      </c>
      <c r="I6" s="209">
        <f t="shared" si="18"/>
        <v>1.1255088100000001</v>
      </c>
      <c r="J6" s="209">
        <f t="shared" si="19"/>
        <v>1.1592740743000001</v>
      </c>
      <c r="K6" s="209">
        <f t="shared" si="20"/>
        <v>1.1940522965290001</v>
      </c>
      <c r="L6" s="209">
        <f t="shared" si="21"/>
        <v>1.2298738654248702</v>
      </c>
      <c r="M6" s="209">
        <f t="shared" si="22"/>
        <v>1.2667700813876164</v>
      </c>
      <c r="N6" s="209">
        <f t="shared" si="23"/>
        <v>1.3047731838292449</v>
      </c>
      <c r="O6" s="209">
        <f t="shared" si="24"/>
        <v>1.3439163793441222</v>
      </c>
      <c r="P6" s="209">
        <f t="shared" si="25"/>
        <v>1.3842338707244459</v>
      </c>
      <c r="Q6" s="209">
        <f t="shared" si="26"/>
        <v>1.4257608868461793</v>
      </c>
      <c r="R6" s="209">
        <f t="shared" si="27"/>
        <v>1.4685337134515648</v>
      </c>
      <c r="S6" s="209">
        <f t="shared" si="28"/>
        <v>1.5125897248551119</v>
      </c>
      <c r="T6" s="209">
        <f t="shared" si="29"/>
        <v>1.5579674166007653</v>
      </c>
      <c r="U6" s="209">
        <f t="shared" si="30"/>
        <v>1.6047064390987884</v>
      </c>
      <c r="V6" s="209">
        <f t="shared" si="31"/>
        <v>1.652847632271752</v>
      </c>
      <c r="W6" s="209">
        <f t="shared" si="32"/>
        <v>1.7024330612399046</v>
      </c>
      <c r="X6" s="209">
        <f t="shared" si="33"/>
        <v>1.7535060530771018</v>
      </c>
      <c r="Y6" s="209">
        <f t="shared" si="34"/>
        <v>1.806111234669415</v>
      </c>
    </row>
    <row r="7" spans="1:25" x14ac:dyDescent="0.25">
      <c r="A7" s="203">
        <v>4</v>
      </c>
      <c r="B7" s="202" t="s">
        <v>47</v>
      </c>
      <c r="C7" s="211"/>
      <c r="D7" s="210"/>
      <c r="E7" s="209">
        <v>1</v>
      </c>
      <c r="F7" s="209">
        <f t="shared" si="15"/>
        <v>1.03</v>
      </c>
      <c r="G7" s="209">
        <f t="shared" si="16"/>
        <v>1.0609</v>
      </c>
      <c r="H7" s="209">
        <f t="shared" si="17"/>
        <v>1.092727</v>
      </c>
      <c r="I7" s="209">
        <f t="shared" si="18"/>
        <v>1.1255088100000001</v>
      </c>
      <c r="J7" s="209">
        <f t="shared" si="19"/>
        <v>1.1592740743000001</v>
      </c>
      <c r="K7" s="209">
        <f t="shared" si="20"/>
        <v>1.1940522965290001</v>
      </c>
      <c r="L7" s="209">
        <f t="shared" si="21"/>
        <v>1.2298738654248702</v>
      </c>
      <c r="M7" s="209">
        <f t="shared" si="22"/>
        <v>1.2667700813876164</v>
      </c>
      <c r="N7" s="209">
        <f t="shared" si="23"/>
        <v>1.3047731838292449</v>
      </c>
      <c r="O7" s="209">
        <f t="shared" si="24"/>
        <v>1.3439163793441222</v>
      </c>
      <c r="P7" s="209">
        <f t="shared" si="25"/>
        <v>1.3842338707244459</v>
      </c>
      <c r="Q7" s="209">
        <f t="shared" si="26"/>
        <v>1.4257608868461793</v>
      </c>
      <c r="R7" s="209">
        <f t="shared" si="27"/>
        <v>1.4685337134515648</v>
      </c>
      <c r="S7" s="209">
        <f t="shared" si="28"/>
        <v>1.5125897248551119</v>
      </c>
      <c r="T7" s="209">
        <f t="shared" si="29"/>
        <v>1.5579674166007653</v>
      </c>
      <c r="U7" s="209">
        <f t="shared" si="30"/>
        <v>1.6047064390987884</v>
      </c>
      <c r="V7" s="209">
        <f t="shared" si="31"/>
        <v>1.652847632271752</v>
      </c>
      <c r="W7" s="209">
        <f t="shared" si="32"/>
        <v>1.7024330612399046</v>
      </c>
      <c r="X7" s="209">
        <f t="shared" si="33"/>
        <v>1.7535060530771018</v>
      </c>
      <c r="Y7" s="209">
        <f t="shared" si="34"/>
        <v>1.806111234669415</v>
      </c>
    </row>
    <row r="8" spans="1:25" x14ac:dyDescent="0.25">
      <c r="A8" s="203">
        <v>5</v>
      </c>
      <c r="B8" s="202" t="s">
        <v>48</v>
      </c>
      <c r="C8" s="211">
        <v>5.0999999999999996</v>
      </c>
      <c r="D8" s="19" t="s">
        <v>378</v>
      </c>
      <c r="E8" s="197">
        <v>1</v>
      </c>
      <c r="F8" s="197">
        <v>1</v>
      </c>
      <c r="G8" s="197">
        <v>1</v>
      </c>
      <c r="H8" s="197">
        <v>1</v>
      </c>
      <c r="I8" s="197">
        <v>1</v>
      </c>
      <c r="J8" s="197">
        <v>1</v>
      </c>
      <c r="K8" s="197">
        <v>1</v>
      </c>
      <c r="L8" s="197">
        <v>1</v>
      </c>
      <c r="M8" s="197">
        <v>1</v>
      </c>
      <c r="N8" s="197">
        <v>1</v>
      </c>
      <c r="O8" s="197">
        <v>1</v>
      </c>
      <c r="P8" s="197">
        <v>1</v>
      </c>
      <c r="Q8" s="197">
        <v>1</v>
      </c>
      <c r="R8" s="197">
        <v>1</v>
      </c>
      <c r="S8" s="197">
        <v>1</v>
      </c>
      <c r="T8" s="197">
        <v>1</v>
      </c>
      <c r="U8" s="197">
        <v>1</v>
      </c>
      <c r="V8" s="197">
        <v>1</v>
      </c>
      <c r="W8" s="197">
        <v>1</v>
      </c>
      <c r="X8" s="197">
        <v>1</v>
      </c>
      <c r="Y8" s="197">
        <v>1</v>
      </c>
    </row>
    <row r="9" spans="1:25" x14ac:dyDescent="0.25">
      <c r="A9" s="203"/>
      <c r="B9" s="202"/>
      <c r="C9" s="211" t="s">
        <v>324</v>
      </c>
      <c r="D9" s="19" t="s">
        <v>49</v>
      </c>
      <c r="E9" s="197">
        <v>1</v>
      </c>
      <c r="F9" s="197">
        <v>1</v>
      </c>
      <c r="G9" s="197">
        <v>1</v>
      </c>
      <c r="H9" s="197">
        <v>1</v>
      </c>
      <c r="I9" s="197">
        <v>1</v>
      </c>
      <c r="J9" s="197">
        <v>1</v>
      </c>
      <c r="K9" s="197">
        <v>1</v>
      </c>
      <c r="L9" s="197">
        <v>1</v>
      </c>
      <c r="M9" s="197">
        <v>1</v>
      </c>
      <c r="N9" s="197">
        <v>1</v>
      </c>
      <c r="O9" s="197">
        <v>1</v>
      </c>
      <c r="P9" s="197">
        <v>1</v>
      </c>
      <c r="Q9" s="197">
        <v>1</v>
      </c>
      <c r="R9" s="197">
        <v>1</v>
      </c>
      <c r="S9" s="197">
        <v>1</v>
      </c>
      <c r="T9" s="197">
        <v>1</v>
      </c>
      <c r="U9" s="197">
        <v>1</v>
      </c>
      <c r="V9" s="197">
        <v>1</v>
      </c>
      <c r="W9" s="197">
        <v>1</v>
      </c>
      <c r="X9" s="197">
        <v>1</v>
      </c>
      <c r="Y9" s="197">
        <v>1</v>
      </c>
    </row>
    <row r="10" spans="1:25" x14ac:dyDescent="0.25">
      <c r="A10" s="203">
        <v>6</v>
      </c>
      <c r="B10" s="202" t="s">
        <v>50</v>
      </c>
      <c r="C10" s="211"/>
      <c r="D10" s="210"/>
      <c r="E10" s="197">
        <v>1</v>
      </c>
      <c r="F10" s="197">
        <v>1</v>
      </c>
      <c r="G10" s="197">
        <v>1</v>
      </c>
      <c r="H10" s="197">
        <v>1</v>
      </c>
      <c r="I10" s="197">
        <v>1</v>
      </c>
      <c r="J10" s="197">
        <v>1</v>
      </c>
      <c r="K10" s="197">
        <v>1</v>
      </c>
      <c r="L10" s="197">
        <v>1</v>
      </c>
      <c r="M10" s="197">
        <v>1</v>
      </c>
      <c r="N10" s="197">
        <v>1</v>
      </c>
      <c r="O10" s="197">
        <v>1</v>
      </c>
      <c r="P10" s="197">
        <v>1</v>
      </c>
      <c r="Q10" s="197">
        <v>1</v>
      </c>
      <c r="R10" s="197">
        <v>1</v>
      </c>
      <c r="S10" s="197">
        <v>1</v>
      </c>
      <c r="T10" s="197">
        <v>1</v>
      </c>
      <c r="U10" s="197">
        <v>1</v>
      </c>
      <c r="V10" s="197">
        <v>1</v>
      </c>
      <c r="W10" s="197">
        <v>1</v>
      </c>
      <c r="X10" s="197">
        <v>1</v>
      </c>
      <c r="Y10" s="197">
        <v>1</v>
      </c>
    </row>
    <row r="11" spans="1:25" x14ac:dyDescent="0.25">
      <c r="A11" s="203">
        <v>7</v>
      </c>
      <c r="B11" s="202" t="s">
        <v>51</v>
      </c>
      <c r="C11" s="211">
        <v>7.1</v>
      </c>
      <c r="D11" s="210" t="s">
        <v>52</v>
      </c>
      <c r="E11" s="209">
        <v>1</v>
      </c>
      <c r="F11" s="209">
        <f t="shared" ref="F11:K18" si="35">E11*(1+0.06)</f>
        <v>1.06</v>
      </c>
      <c r="G11" s="209">
        <f t="shared" si="35"/>
        <v>1.1236000000000002</v>
      </c>
      <c r="H11" s="209">
        <f t="shared" si="35"/>
        <v>1.1910160000000003</v>
      </c>
      <c r="I11" s="209">
        <f t="shared" si="35"/>
        <v>1.2624769600000003</v>
      </c>
      <c r="J11" s="209">
        <f t="shared" si="35"/>
        <v>1.3382255776000005</v>
      </c>
      <c r="K11" s="209">
        <f t="shared" si="35"/>
        <v>1.4185191122560006</v>
      </c>
      <c r="L11" s="209">
        <f t="shared" ref="L11:L18" si="36">K11*(1+0.06)</f>
        <v>1.5036302589913606</v>
      </c>
      <c r="M11" s="209">
        <f t="shared" ref="M11:M18" si="37">L11*(1+0.06)</f>
        <v>1.5938480745308423</v>
      </c>
      <c r="N11" s="209">
        <f t="shared" ref="N11:N18" si="38">M11*(1+0.06)</f>
        <v>1.6894789590026928</v>
      </c>
      <c r="O11" s="209">
        <f t="shared" ref="O11:O18" si="39">N11*(1+0.06)</f>
        <v>1.7908476965428546</v>
      </c>
      <c r="P11" s="209">
        <f t="shared" ref="P11:P18" si="40">O11*(1+0.06)</f>
        <v>1.8982985583354259</v>
      </c>
      <c r="Q11" s="209">
        <f t="shared" ref="Q11:Q18" si="41">P11*(1+0.06)</f>
        <v>2.0121964718355514</v>
      </c>
      <c r="R11" s="209">
        <f t="shared" ref="R11:R18" si="42">Q11*(1+0.06)</f>
        <v>2.1329282601456847</v>
      </c>
      <c r="S11" s="209">
        <f t="shared" ref="S11:S18" si="43">R11*(1+0.06)</f>
        <v>2.2609039557544257</v>
      </c>
      <c r="T11" s="209">
        <f t="shared" ref="T11:T18" si="44">S11*(1+0.06)</f>
        <v>2.3965581930996915</v>
      </c>
      <c r="U11" s="209">
        <f t="shared" ref="U11:U18" si="45">T11*(1+0.06)</f>
        <v>2.5403516846856733</v>
      </c>
      <c r="V11" s="209">
        <f t="shared" ref="V11:V18" si="46">U11*(1+0.06)</f>
        <v>2.692772785766814</v>
      </c>
      <c r="W11" s="209">
        <f t="shared" ref="W11:W18" si="47">V11*(1+0.06)</f>
        <v>2.8543391529128228</v>
      </c>
      <c r="X11" s="209">
        <f t="shared" ref="X11:X18" si="48">W11*(1+0.06)</f>
        <v>3.0255995020875925</v>
      </c>
      <c r="Y11" s="209">
        <f t="shared" ref="Y11:Y18" si="49">X11*(1+0.06)</f>
        <v>3.2071354722128484</v>
      </c>
    </row>
    <row r="12" spans="1:25" x14ac:dyDescent="0.25">
      <c r="A12" s="203"/>
      <c r="B12" s="202"/>
      <c r="C12" s="211" t="s">
        <v>53</v>
      </c>
      <c r="D12" s="210" t="s">
        <v>54</v>
      </c>
      <c r="E12" s="209">
        <v>1</v>
      </c>
      <c r="F12" s="209">
        <f t="shared" si="35"/>
        <v>1.06</v>
      </c>
      <c r="G12" s="209">
        <f t="shared" si="35"/>
        <v>1.1236000000000002</v>
      </c>
      <c r="H12" s="209">
        <f t="shared" si="35"/>
        <v>1.1910160000000003</v>
      </c>
      <c r="I12" s="209">
        <f t="shared" si="35"/>
        <v>1.2624769600000003</v>
      </c>
      <c r="J12" s="209">
        <f t="shared" si="35"/>
        <v>1.3382255776000005</v>
      </c>
      <c r="K12" s="209">
        <f t="shared" si="35"/>
        <v>1.4185191122560006</v>
      </c>
      <c r="L12" s="209">
        <f t="shared" si="36"/>
        <v>1.5036302589913606</v>
      </c>
      <c r="M12" s="209">
        <f t="shared" si="37"/>
        <v>1.5938480745308423</v>
      </c>
      <c r="N12" s="209">
        <f t="shared" si="38"/>
        <v>1.6894789590026928</v>
      </c>
      <c r="O12" s="209">
        <f t="shared" si="39"/>
        <v>1.7908476965428546</v>
      </c>
      <c r="P12" s="209">
        <f t="shared" si="40"/>
        <v>1.8982985583354259</v>
      </c>
      <c r="Q12" s="209">
        <f t="shared" si="41"/>
        <v>2.0121964718355514</v>
      </c>
      <c r="R12" s="209">
        <f t="shared" si="42"/>
        <v>2.1329282601456847</v>
      </c>
      <c r="S12" s="209">
        <f t="shared" si="43"/>
        <v>2.2609039557544257</v>
      </c>
      <c r="T12" s="209">
        <f t="shared" si="44"/>
        <v>2.3965581930996915</v>
      </c>
      <c r="U12" s="209">
        <f t="shared" si="45"/>
        <v>2.5403516846856733</v>
      </c>
      <c r="V12" s="209">
        <f t="shared" si="46"/>
        <v>2.692772785766814</v>
      </c>
      <c r="W12" s="209">
        <f t="shared" si="47"/>
        <v>2.8543391529128228</v>
      </c>
      <c r="X12" s="209">
        <f t="shared" si="48"/>
        <v>3.0255995020875925</v>
      </c>
      <c r="Y12" s="209">
        <f t="shared" si="49"/>
        <v>3.2071354722128484</v>
      </c>
    </row>
    <row r="13" spans="1:25" x14ac:dyDescent="0.25">
      <c r="A13" s="203"/>
      <c r="B13" s="202"/>
      <c r="C13" s="211" t="s">
        <v>55</v>
      </c>
      <c r="D13" s="210" t="s">
        <v>56</v>
      </c>
      <c r="E13" s="209">
        <v>1</v>
      </c>
      <c r="F13" s="209">
        <f t="shared" si="35"/>
        <v>1.06</v>
      </c>
      <c r="G13" s="209">
        <f t="shared" si="35"/>
        <v>1.1236000000000002</v>
      </c>
      <c r="H13" s="209">
        <f t="shared" si="35"/>
        <v>1.1910160000000003</v>
      </c>
      <c r="I13" s="209">
        <f t="shared" si="35"/>
        <v>1.2624769600000003</v>
      </c>
      <c r="J13" s="209">
        <f t="shared" si="35"/>
        <v>1.3382255776000005</v>
      </c>
      <c r="K13" s="209">
        <f t="shared" si="35"/>
        <v>1.4185191122560006</v>
      </c>
      <c r="L13" s="209">
        <f t="shared" si="36"/>
        <v>1.5036302589913606</v>
      </c>
      <c r="M13" s="209">
        <f t="shared" si="37"/>
        <v>1.5938480745308423</v>
      </c>
      <c r="N13" s="209">
        <f t="shared" si="38"/>
        <v>1.6894789590026928</v>
      </c>
      <c r="O13" s="209">
        <f t="shared" si="39"/>
        <v>1.7908476965428546</v>
      </c>
      <c r="P13" s="209">
        <f t="shared" si="40"/>
        <v>1.8982985583354259</v>
      </c>
      <c r="Q13" s="209">
        <f t="shared" si="41"/>
        <v>2.0121964718355514</v>
      </c>
      <c r="R13" s="209">
        <f t="shared" si="42"/>
        <v>2.1329282601456847</v>
      </c>
      <c r="S13" s="209">
        <f t="shared" si="43"/>
        <v>2.2609039557544257</v>
      </c>
      <c r="T13" s="209">
        <f t="shared" si="44"/>
        <v>2.3965581930996915</v>
      </c>
      <c r="U13" s="209">
        <f t="shared" si="45"/>
        <v>2.5403516846856733</v>
      </c>
      <c r="V13" s="209">
        <f t="shared" si="46"/>
        <v>2.692772785766814</v>
      </c>
      <c r="W13" s="209">
        <f t="shared" si="47"/>
        <v>2.8543391529128228</v>
      </c>
      <c r="X13" s="209">
        <f t="shared" si="48"/>
        <v>3.0255995020875925</v>
      </c>
      <c r="Y13" s="209">
        <f t="shared" si="49"/>
        <v>3.2071354722128484</v>
      </c>
    </row>
    <row r="14" spans="1:25" x14ac:dyDescent="0.25">
      <c r="A14" s="203"/>
      <c r="B14" s="202"/>
      <c r="C14" s="211" t="s">
        <v>57</v>
      </c>
      <c r="D14" s="210" t="s">
        <v>58</v>
      </c>
      <c r="E14" s="209">
        <v>1</v>
      </c>
      <c r="F14" s="209">
        <f t="shared" si="35"/>
        <v>1.06</v>
      </c>
      <c r="G14" s="209">
        <f t="shared" si="35"/>
        <v>1.1236000000000002</v>
      </c>
      <c r="H14" s="209">
        <f t="shared" si="35"/>
        <v>1.1910160000000003</v>
      </c>
      <c r="I14" s="209">
        <f t="shared" si="35"/>
        <v>1.2624769600000003</v>
      </c>
      <c r="J14" s="209">
        <f t="shared" si="35"/>
        <v>1.3382255776000005</v>
      </c>
      <c r="K14" s="209">
        <f t="shared" si="35"/>
        <v>1.4185191122560006</v>
      </c>
      <c r="L14" s="209">
        <f t="shared" si="36"/>
        <v>1.5036302589913606</v>
      </c>
      <c r="M14" s="209">
        <f t="shared" si="37"/>
        <v>1.5938480745308423</v>
      </c>
      <c r="N14" s="209">
        <f t="shared" si="38"/>
        <v>1.6894789590026928</v>
      </c>
      <c r="O14" s="209">
        <f t="shared" si="39"/>
        <v>1.7908476965428546</v>
      </c>
      <c r="P14" s="209">
        <f t="shared" si="40"/>
        <v>1.8982985583354259</v>
      </c>
      <c r="Q14" s="209">
        <f t="shared" si="41"/>
        <v>2.0121964718355514</v>
      </c>
      <c r="R14" s="209">
        <f t="shared" si="42"/>
        <v>2.1329282601456847</v>
      </c>
      <c r="S14" s="209">
        <f t="shared" si="43"/>
        <v>2.2609039557544257</v>
      </c>
      <c r="T14" s="209">
        <f t="shared" si="44"/>
        <v>2.3965581930996915</v>
      </c>
      <c r="U14" s="209">
        <f t="shared" si="45"/>
        <v>2.5403516846856733</v>
      </c>
      <c r="V14" s="209">
        <f t="shared" si="46"/>
        <v>2.692772785766814</v>
      </c>
      <c r="W14" s="209">
        <f t="shared" si="47"/>
        <v>2.8543391529128228</v>
      </c>
      <c r="X14" s="209">
        <f t="shared" si="48"/>
        <v>3.0255995020875925</v>
      </c>
      <c r="Y14" s="209">
        <f t="shared" si="49"/>
        <v>3.2071354722128484</v>
      </c>
    </row>
    <row r="15" spans="1:25" x14ac:dyDescent="0.25">
      <c r="A15" s="203">
        <v>8</v>
      </c>
      <c r="B15" s="202" t="s">
        <v>59</v>
      </c>
      <c r="C15" s="211">
        <v>8.1</v>
      </c>
      <c r="D15" s="210" t="s">
        <v>52</v>
      </c>
      <c r="E15" s="209">
        <v>1</v>
      </c>
      <c r="F15" s="209">
        <f t="shared" si="35"/>
        <v>1.06</v>
      </c>
      <c r="G15" s="209">
        <f t="shared" si="35"/>
        <v>1.1236000000000002</v>
      </c>
      <c r="H15" s="209">
        <f t="shared" si="35"/>
        <v>1.1910160000000003</v>
      </c>
      <c r="I15" s="209">
        <f t="shared" si="35"/>
        <v>1.2624769600000003</v>
      </c>
      <c r="J15" s="209">
        <f t="shared" si="35"/>
        <v>1.3382255776000005</v>
      </c>
      <c r="K15" s="209">
        <f t="shared" si="35"/>
        <v>1.4185191122560006</v>
      </c>
      <c r="L15" s="209">
        <f t="shared" si="36"/>
        <v>1.5036302589913606</v>
      </c>
      <c r="M15" s="209">
        <f t="shared" si="37"/>
        <v>1.5938480745308423</v>
      </c>
      <c r="N15" s="209">
        <f t="shared" si="38"/>
        <v>1.6894789590026928</v>
      </c>
      <c r="O15" s="209">
        <f t="shared" si="39"/>
        <v>1.7908476965428546</v>
      </c>
      <c r="P15" s="209">
        <f t="shared" si="40"/>
        <v>1.8982985583354259</v>
      </c>
      <c r="Q15" s="209">
        <f t="shared" si="41"/>
        <v>2.0121964718355514</v>
      </c>
      <c r="R15" s="209">
        <f t="shared" si="42"/>
        <v>2.1329282601456847</v>
      </c>
      <c r="S15" s="209">
        <f t="shared" si="43"/>
        <v>2.2609039557544257</v>
      </c>
      <c r="T15" s="209">
        <f t="shared" si="44"/>
        <v>2.3965581930996915</v>
      </c>
      <c r="U15" s="209">
        <f t="shared" si="45"/>
        <v>2.5403516846856733</v>
      </c>
      <c r="V15" s="209">
        <f t="shared" si="46"/>
        <v>2.692772785766814</v>
      </c>
      <c r="W15" s="209">
        <f t="shared" si="47"/>
        <v>2.8543391529128228</v>
      </c>
      <c r="X15" s="209">
        <f t="shared" si="48"/>
        <v>3.0255995020875925</v>
      </c>
      <c r="Y15" s="209">
        <f t="shared" si="49"/>
        <v>3.2071354722128484</v>
      </c>
    </row>
    <row r="16" spans="1:25" x14ac:dyDescent="0.25">
      <c r="A16" s="203"/>
      <c r="B16" s="202"/>
      <c r="C16" s="211" t="s">
        <v>60</v>
      </c>
      <c r="D16" s="210" t="s">
        <v>54</v>
      </c>
      <c r="E16" s="209">
        <v>1</v>
      </c>
      <c r="F16" s="209">
        <f t="shared" si="35"/>
        <v>1.06</v>
      </c>
      <c r="G16" s="209">
        <f t="shared" si="35"/>
        <v>1.1236000000000002</v>
      </c>
      <c r="H16" s="209">
        <f t="shared" si="35"/>
        <v>1.1910160000000003</v>
      </c>
      <c r="I16" s="209">
        <f t="shared" si="35"/>
        <v>1.2624769600000003</v>
      </c>
      <c r="J16" s="209">
        <f t="shared" si="35"/>
        <v>1.3382255776000005</v>
      </c>
      <c r="K16" s="209">
        <f t="shared" si="35"/>
        <v>1.4185191122560006</v>
      </c>
      <c r="L16" s="209">
        <f t="shared" si="36"/>
        <v>1.5036302589913606</v>
      </c>
      <c r="M16" s="209">
        <f t="shared" si="37"/>
        <v>1.5938480745308423</v>
      </c>
      <c r="N16" s="209">
        <f t="shared" si="38"/>
        <v>1.6894789590026928</v>
      </c>
      <c r="O16" s="209">
        <f t="shared" si="39"/>
        <v>1.7908476965428546</v>
      </c>
      <c r="P16" s="209">
        <f t="shared" si="40"/>
        <v>1.8982985583354259</v>
      </c>
      <c r="Q16" s="209">
        <f t="shared" si="41"/>
        <v>2.0121964718355514</v>
      </c>
      <c r="R16" s="209">
        <f t="shared" si="42"/>
        <v>2.1329282601456847</v>
      </c>
      <c r="S16" s="209">
        <f t="shared" si="43"/>
        <v>2.2609039557544257</v>
      </c>
      <c r="T16" s="209">
        <f t="shared" si="44"/>
        <v>2.3965581930996915</v>
      </c>
      <c r="U16" s="209">
        <f t="shared" si="45"/>
        <v>2.5403516846856733</v>
      </c>
      <c r="V16" s="209">
        <f t="shared" si="46"/>
        <v>2.692772785766814</v>
      </c>
      <c r="W16" s="209">
        <f t="shared" si="47"/>
        <v>2.8543391529128228</v>
      </c>
      <c r="X16" s="209">
        <f t="shared" si="48"/>
        <v>3.0255995020875925</v>
      </c>
      <c r="Y16" s="209">
        <f t="shared" si="49"/>
        <v>3.2071354722128484</v>
      </c>
    </row>
    <row r="17" spans="1:25" x14ac:dyDescent="0.25">
      <c r="A17" s="203"/>
      <c r="B17" s="202"/>
      <c r="C17" s="211" t="s">
        <v>61</v>
      </c>
      <c r="D17" s="210" t="s">
        <v>56</v>
      </c>
      <c r="E17" s="209">
        <v>1</v>
      </c>
      <c r="F17" s="209">
        <f t="shared" si="35"/>
        <v>1.06</v>
      </c>
      <c r="G17" s="209">
        <f t="shared" si="35"/>
        <v>1.1236000000000002</v>
      </c>
      <c r="H17" s="209">
        <f t="shared" si="35"/>
        <v>1.1910160000000003</v>
      </c>
      <c r="I17" s="209">
        <f t="shared" si="35"/>
        <v>1.2624769600000003</v>
      </c>
      <c r="J17" s="209">
        <f t="shared" si="35"/>
        <v>1.3382255776000005</v>
      </c>
      <c r="K17" s="209">
        <f t="shared" si="35"/>
        <v>1.4185191122560006</v>
      </c>
      <c r="L17" s="209">
        <f t="shared" si="36"/>
        <v>1.5036302589913606</v>
      </c>
      <c r="M17" s="209">
        <f t="shared" si="37"/>
        <v>1.5938480745308423</v>
      </c>
      <c r="N17" s="209">
        <f t="shared" si="38"/>
        <v>1.6894789590026928</v>
      </c>
      <c r="O17" s="209">
        <f t="shared" si="39"/>
        <v>1.7908476965428546</v>
      </c>
      <c r="P17" s="209">
        <f t="shared" si="40"/>
        <v>1.8982985583354259</v>
      </c>
      <c r="Q17" s="209">
        <f t="shared" si="41"/>
        <v>2.0121964718355514</v>
      </c>
      <c r="R17" s="209">
        <f t="shared" si="42"/>
        <v>2.1329282601456847</v>
      </c>
      <c r="S17" s="209">
        <f t="shared" si="43"/>
        <v>2.2609039557544257</v>
      </c>
      <c r="T17" s="209">
        <f t="shared" si="44"/>
        <v>2.3965581930996915</v>
      </c>
      <c r="U17" s="209">
        <f t="shared" si="45"/>
        <v>2.5403516846856733</v>
      </c>
      <c r="V17" s="209">
        <f t="shared" si="46"/>
        <v>2.692772785766814</v>
      </c>
      <c r="W17" s="209">
        <f t="shared" si="47"/>
        <v>2.8543391529128228</v>
      </c>
      <c r="X17" s="209">
        <f t="shared" si="48"/>
        <v>3.0255995020875925</v>
      </c>
      <c r="Y17" s="209">
        <f t="shared" si="49"/>
        <v>3.2071354722128484</v>
      </c>
    </row>
    <row r="18" spans="1:25" x14ac:dyDescent="0.25">
      <c r="A18" s="203"/>
      <c r="B18" s="202"/>
      <c r="C18" s="211" t="s">
        <v>62</v>
      </c>
      <c r="D18" s="210" t="s">
        <v>58</v>
      </c>
      <c r="E18" s="209">
        <v>1</v>
      </c>
      <c r="F18" s="209">
        <f t="shared" si="35"/>
        <v>1.06</v>
      </c>
      <c r="G18" s="209">
        <f t="shared" si="35"/>
        <v>1.1236000000000002</v>
      </c>
      <c r="H18" s="209">
        <f t="shared" si="35"/>
        <v>1.1910160000000003</v>
      </c>
      <c r="I18" s="209">
        <f t="shared" si="35"/>
        <v>1.2624769600000003</v>
      </c>
      <c r="J18" s="209">
        <f t="shared" si="35"/>
        <v>1.3382255776000005</v>
      </c>
      <c r="K18" s="209">
        <f t="shared" si="35"/>
        <v>1.4185191122560006</v>
      </c>
      <c r="L18" s="209">
        <f t="shared" si="36"/>
        <v>1.5036302589913606</v>
      </c>
      <c r="M18" s="209">
        <f t="shared" si="37"/>
        <v>1.5938480745308423</v>
      </c>
      <c r="N18" s="209">
        <f t="shared" si="38"/>
        <v>1.6894789590026928</v>
      </c>
      <c r="O18" s="209">
        <f t="shared" si="39"/>
        <v>1.7908476965428546</v>
      </c>
      <c r="P18" s="209">
        <f t="shared" si="40"/>
        <v>1.8982985583354259</v>
      </c>
      <c r="Q18" s="209">
        <f t="shared" si="41"/>
        <v>2.0121964718355514</v>
      </c>
      <c r="R18" s="209">
        <f t="shared" si="42"/>
        <v>2.1329282601456847</v>
      </c>
      <c r="S18" s="209">
        <f t="shared" si="43"/>
        <v>2.2609039557544257</v>
      </c>
      <c r="T18" s="209">
        <f t="shared" si="44"/>
        <v>2.3965581930996915</v>
      </c>
      <c r="U18" s="209">
        <f t="shared" si="45"/>
        <v>2.5403516846856733</v>
      </c>
      <c r="V18" s="209">
        <f t="shared" si="46"/>
        <v>2.692772785766814</v>
      </c>
      <c r="W18" s="209">
        <f t="shared" si="47"/>
        <v>2.8543391529128228</v>
      </c>
      <c r="X18" s="209">
        <f t="shared" si="48"/>
        <v>3.0255995020875925</v>
      </c>
      <c r="Y18" s="209">
        <f t="shared" si="49"/>
        <v>3.2071354722128484</v>
      </c>
    </row>
    <row r="19" spans="1:25" x14ac:dyDescent="0.25">
      <c r="A19" s="203">
        <v>9</v>
      </c>
      <c r="B19" s="202" t="s">
        <v>63</v>
      </c>
      <c r="C19" s="211"/>
      <c r="D19" s="210"/>
      <c r="E19" s="209">
        <v>1</v>
      </c>
      <c r="F19" s="209">
        <f t="shared" ref="F19" si="50">E19*(1+0.03)</f>
        <v>1.03</v>
      </c>
      <c r="G19" s="209">
        <f t="shared" ref="G19" si="51">F19*(1+0.03)</f>
        <v>1.0609</v>
      </c>
      <c r="H19" s="209">
        <f t="shared" ref="H19" si="52">G19*(1+0.03)</f>
        <v>1.092727</v>
      </c>
      <c r="I19" s="209">
        <f t="shared" ref="I19" si="53">H19*(1+0.03)</f>
        <v>1.1255088100000001</v>
      </c>
      <c r="J19" s="209">
        <f t="shared" ref="J19" si="54">I19*(1+0.03)</f>
        <v>1.1592740743000001</v>
      </c>
      <c r="K19" s="209">
        <f t="shared" ref="K19" si="55">J19*(1+0.03)</f>
        <v>1.1940522965290001</v>
      </c>
      <c r="L19" s="209">
        <f t="shared" ref="L19" si="56">K19*(1+0.03)</f>
        <v>1.2298738654248702</v>
      </c>
      <c r="M19" s="209">
        <f t="shared" ref="M19" si="57">L19*(1+0.03)</f>
        <v>1.2667700813876164</v>
      </c>
      <c r="N19" s="209">
        <f t="shared" ref="N19" si="58">M19*(1+0.03)</f>
        <v>1.3047731838292449</v>
      </c>
      <c r="O19" s="209">
        <f t="shared" ref="O19" si="59">N19*(1+0.03)</f>
        <v>1.3439163793441222</v>
      </c>
      <c r="P19" s="209">
        <f t="shared" ref="P19" si="60">O19*(1+0.03)</f>
        <v>1.3842338707244459</v>
      </c>
      <c r="Q19" s="209">
        <f t="shared" ref="Q19" si="61">P19*(1+0.03)</f>
        <v>1.4257608868461793</v>
      </c>
      <c r="R19" s="209">
        <f t="shared" ref="R19" si="62">Q19*(1+0.03)</f>
        <v>1.4685337134515648</v>
      </c>
      <c r="S19" s="209">
        <f t="shared" ref="S19" si="63">R19*(1+0.03)</f>
        <v>1.5125897248551119</v>
      </c>
      <c r="T19" s="209">
        <f t="shared" ref="T19" si="64">S19*(1+0.03)</f>
        <v>1.5579674166007653</v>
      </c>
      <c r="U19" s="209">
        <f t="shared" ref="U19" si="65">T19*(1+0.03)</f>
        <v>1.6047064390987884</v>
      </c>
      <c r="V19" s="209">
        <f t="shared" ref="V19" si="66">U19*(1+0.03)</f>
        <v>1.652847632271752</v>
      </c>
      <c r="W19" s="209">
        <f t="shared" ref="W19" si="67">V19*(1+0.03)</f>
        <v>1.7024330612399046</v>
      </c>
      <c r="X19" s="209">
        <f t="shared" ref="X19" si="68">W19*(1+0.03)</f>
        <v>1.7535060530771018</v>
      </c>
      <c r="Y19" s="209">
        <f t="shared" ref="Y19" si="69">X19*(1+0.03)</f>
        <v>1.806111234669415</v>
      </c>
    </row>
    <row r="20" spans="1:25" x14ac:dyDescent="0.25">
      <c r="A20" s="203">
        <v>10</v>
      </c>
      <c r="B20" s="202" t="s">
        <v>64</v>
      </c>
      <c r="C20" s="211"/>
      <c r="D20" s="210"/>
      <c r="E20" s="197">
        <v>1</v>
      </c>
      <c r="F20" s="197">
        <v>1</v>
      </c>
      <c r="G20" s="197">
        <v>1</v>
      </c>
      <c r="H20" s="197">
        <v>1</v>
      </c>
      <c r="I20" s="197">
        <v>1</v>
      </c>
      <c r="J20" s="197">
        <v>1</v>
      </c>
      <c r="K20" s="197">
        <v>1</v>
      </c>
      <c r="L20" s="197">
        <v>1</v>
      </c>
      <c r="M20" s="197">
        <v>1</v>
      </c>
      <c r="N20" s="197">
        <v>1</v>
      </c>
      <c r="O20" s="197">
        <v>1</v>
      </c>
      <c r="P20" s="197">
        <v>1</v>
      </c>
      <c r="Q20" s="197">
        <v>1</v>
      </c>
      <c r="R20" s="197">
        <v>1</v>
      </c>
      <c r="S20" s="197">
        <v>1</v>
      </c>
      <c r="T20" s="197">
        <v>1</v>
      </c>
      <c r="U20" s="197">
        <v>1</v>
      </c>
      <c r="V20" s="197">
        <v>1</v>
      </c>
      <c r="W20" s="197">
        <v>1</v>
      </c>
      <c r="X20" s="197">
        <v>1</v>
      </c>
      <c r="Y20" s="197">
        <v>1</v>
      </c>
    </row>
    <row r="21" spans="1:25" x14ac:dyDescent="0.25">
      <c r="A21" s="203">
        <v>11</v>
      </c>
      <c r="B21" s="202" t="s">
        <v>65</v>
      </c>
      <c r="C21" s="211"/>
      <c r="D21" s="210"/>
      <c r="E21" s="197">
        <v>1</v>
      </c>
      <c r="F21" s="197">
        <v>1</v>
      </c>
      <c r="G21" s="197">
        <v>1</v>
      </c>
      <c r="H21" s="197">
        <v>1</v>
      </c>
      <c r="I21" s="197">
        <v>1</v>
      </c>
      <c r="J21" s="197">
        <v>1</v>
      </c>
      <c r="K21" s="197">
        <v>1</v>
      </c>
      <c r="L21" s="197">
        <v>1</v>
      </c>
      <c r="M21" s="197">
        <v>1</v>
      </c>
      <c r="N21" s="197">
        <v>1</v>
      </c>
      <c r="O21" s="197">
        <v>1</v>
      </c>
      <c r="P21" s="197">
        <v>1</v>
      </c>
      <c r="Q21" s="197">
        <v>1</v>
      </c>
      <c r="R21" s="197">
        <v>1</v>
      </c>
      <c r="S21" s="197">
        <v>1</v>
      </c>
      <c r="T21" s="197">
        <v>1</v>
      </c>
      <c r="U21" s="197">
        <v>1</v>
      </c>
      <c r="V21" s="197">
        <v>1</v>
      </c>
      <c r="W21" s="197">
        <v>1</v>
      </c>
      <c r="X21" s="197">
        <v>1</v>
      </c>
      <c r="Y21" s="197">
        <v>1</v>
      </c>
    </row>
    <row r="22" spans="1:25" x14ac:dyDescent="0.25">
      <c r="A22" s="203">
        <v>12</v>
      </c>
      <c r="B22" s="202" t="s">
        <v>66</v>
      </c>
      <c r="C22" s="211" t="s">
        <v>67</v>
      </c>
      <c r="D22" s="210" t="s">
        <v>68</v>
      </c>
      <c r="E22" s="197">
        <v>1</v>
      </c>
      <c r="F22" s="197">
        <v>1</v>
      </c>
      <c r="G22" s="197">
        <v>1</v>
      </c>
      <c r="H22" s="197">
        <v>1</v>
      </c>
      <c r="I22" s="197">
        <v>1</v>
      </c>
      <c r="J22" s="197">
        <v>1</v>
      </c>
      <c r="K22" s="197">
        <v>1</v>
      </c>
      <c r="L22" s="197">
        <v>1</v>
      </c>
      <c r="M22" s="197">
        <v>1</v>
      </c>
      <c r="N22" s="197">
        <v>1</v>
      </c>
      <c r="O22" s="197">
        <v>1</v>
      </c>
      <c r="P22" s="197">
        <v>1</v>
      </c>
      <c r="Q22" s="197">
        <v>1</v>
      </c>
      <c r="R22" s="197">
        <v>1</v>
      </c>
      <c r="S22" s="197">
        <v>1</v>
      </c>
      <c r="T22" s="197">
        <v>1</v>
      </c>
      <c r="U22" s="197">
        <v>1</v>
      </c>
      <c r="V22" s="197">
        <v>1</v>
      </c>
      <c r="W22" s="197">
        <v>1</v>
      </c>
      <c r="X22" s="197">
        <v>1</v>
      </c>
      <c r="Y22" s="197">
        <v>1</v>
      </c>
    </row>
    <row r="23" spans="1:25" x14ac:dyDescent="0.25">
      <c r="A23" s="203"/>
      <c r="B23" s="202"/>
      <c r="C23" s="211" t="s">
        <v>69</v>
      </c>
      <c r="D23" s="210" t="s">
        <v>49</v>
      </c>
      <c r="E23" s="209">
        <v>1</v>
      </c>
      <c r="F23" s="209">
        <f t="shared" ref="F23:F26" si="70">E23*(1+0.03)</f>
        <v>1.03</v>
      </c>
      <c r="G23" s="209">
        <f t="shared" ref="G23:G26" si="71">F23*(1+0.03)</f>
        <v>1.0609</v>
      </c>
      <c r="H23" s="209">
        <f t="shared" ref="H23:H26" si="72">G23*(1+0.03)</f>
        <v>1.092727</v>
      </c>
      <c r="I23" s="209">
        <f t="shared" ref="I23:I26" si="73">H23*(1+0.03)</f>
        <v>1.1255088100000001</v>
      </c>
      <c r="J23" s="209">
        <f t="shared" ref="J23:J26" si="74">I23*(1+0.03)</f>
        <v>1.1592740743000001</v>
      </c>
      <c r="K23" s="209">
        <f t="shared" ref="K23:K26" si="75">J23*(1+0.03)</f>
        <v>1.1940522965290001</v>
      </c>
      <c r="L23" s="209">
        <f t="shared" ref="L23:L26" si="76">K23*(1+0.03)</f>
        <v>1.2298738654248702</v>
      </c>
      <c r="M23" s="209">
        <f t="shared" ref="M23:M26" si="77">L23*(1+0.03)</f>
        <v>1.2667700813876164</v>
      </c>
      <c r="N23" s="209">
        <f t="shared" ref="N23:N26" si="78">M23*(1+0.03)</f>
        <v>1.3047731838292449</v>
      </c>
      <c r="O23" s="209">
        <f t="shared" ref="O23:O26" si="79">N23*(1+0.03)</f>
        <v>1.3439163793441222</v>
      </c>
      <c r="P23" s="209">
        <f t="shared" ref="P23:P26" si="80">O23*(1+0.03)</f>
        <v>1.3842338707244459</v>
      </c>
      <c r="Q23" s="209">
        <f t="shared" ref="Q23:Q26" si="81">P23*(1+0.03)</f>
        <v>1.4257608868461793</v>
      </c>
      <c r="R23" s="209">
        <f t="shared" ref="R23:R26" si="82">Q23*(1+0.03)</f>
        <v>1.4685337134515648</v>
      </c>
      <c r="S23" s="209">
        <f t="shared" ref="S23:S26" si="83">R23*(1+0.03)</f>
        <v>1.5125897248551119</v>
      </c>
      <c r="T23" s="209">
        <f t="shared" ref="T23:T26" si="84">S23*(1+0.03)</f>
        <v>1.5579674166007653</v>
      </c>
      <c r="U23" s="209">
        <f t="shared" ref="U23:U26" si="85">T23*(1+0.03)</f>
        <v>1.6047064390987884</v>
      </c>
      <c r="V23" s="209">
        <f t="shared" ref="V23:V26" si="86">U23*(1+0.03)</f>
        <v>1.652847632271752</v>
      </c>
      <c r="W23" s="209">
        <f t="shared" ref="W23:W26" si="87">V23*(1+0.03)</f>
        <v>1.7024330612399046</v>
      </c>
      <c r="X23" s="209">
        <f t="shared" ref="X23:X26" si="88">W23*(1+0.03)</f>
        <v>1.7535060530771018</v>
      </c>
      <c r="Y23" s="209">
        <f t="shared" ref="Y23:Y26" si="89">X23*(1+0.03)</f>
        <v>1.806111234669415</v>
      </c>
    </row>
    <row r="24" spans="1:25" x14ac:dyDescent="0.25">
      <c r="A24" s="203">
        <v>13</v>
      </c>
      <c r="B24" s="202" t="s">
        <v>70</v>
      </c>
      <c r="C24" s="202"/>
      <c r="D24" s="210"/>
      <c r="E24" s="209">
        <v>1</v>
      </c>
      <c r="F24" s="209">
        <f t="shared" si="70"/>
        <v>1.03</v>
      </c>
      <c r="G24" s="209">
        <f t="shared" si="71"/>
        <v>1.0609</v>
      </c>
      <c r="H24" s="209">
        <f t="shared" si="72"/>
        <v>1.092727</v>
      </c>
      <c r="I24" s="209">
        <f t="shared" si="73"/>
        <v>1.1255088100000001</v>
      </c>
      <c r="J24" s="209">
        <f t="shared" si="74"/>
        <v>1.1592740743000001</v>
      </c>
      <c r="K24" s="209">
        <f t="shared" si="75"/>
        <v>1.1940522965290001</v>
      </c>
      <c r="L24" s="209">
        <f t="shared" si="76"/>
        <v>1.2298738654248702</v>
      </c>
      <c r="M24" s="209">
        <f t="shared" si="77"/>
        <v>1.2667700813876164</v>
      </c>
      <c r="N24" s="209">
        <f t="shared" si="78"/>
        <v>1.3047731838292449</v>
      </c>
      <c r="O24" s="209">
        <f t="shared" si="79"/>
        <v>1.3439163793441222</v>
      </c>
      <c r="P24" s="209">
        <f t="shared" si="80"/>
        <v>1.3842338707244459</v>
      </c>
      <c r="Q24" s="209">
        <f t="shared" si="81"/>
        <v>1.4257608868461793</v>
      </c>
      <c r="R24" s="209">
        <f t="shared" si="82"/>
        <v>1.4685337134515648</v>
      </c>
      <c r="S24" s="209">
        <f t="shared" si="83"/>
        <v>1.5125897248551119</v>
      </c>
      <c r="T24" s="209">
        <f t="shared" si="84"/>
        <v>1.5579674166007653</v>
      </c>
      <c r="U24" s="209">
        <f t="shared" si="85"/>
        <v>1.6047064390987884</v>
      </c>
      <c r="V24" s="209">
        <f t="shared" si="86"/>
        <v>1.652847632271752</v>
      </c>
      <c r="W24" s="209">
        <f t="shared" si="87"/>
        <v>1.7024330612399046</v>
      </c>
      <c r="X24" s="209">
        <f t="shared" si="88"/>
        <v>1.7535060530771018</v>
      </c>
      <c r="Y24" s="209">
        <f t="shared" si="89"/>
        <v>1.806111234669415</v>
      </c>
    </row>
    <row r="25" spans="1:25" x14ac:dyDescent="0.25">
      <c r="A25" s="203">
        <v>14</v>
      </c>
      <c r="B25" s="202" t="s">
        <v>71</v>
      </c>
      <c r="C25" s="202"/>
      <c r="D25" s="210"/>
      <c r="E25" s="209">
        <v>1</v>
      </c>
      <c r="F25" s="209">
        <f t="shared" si="70"/>
        <v>1.03</v>
      </c>
      <c r="G25" s="209">
        <f t="shared" si="71"/>
        <v>1.0609</v>
      </c>
      <c r="H25" s="209">
        <f t="shared" si="72"/>
        <v>1.092727</v>
      </c>
      <c r="I25" s="209">
        <f t="shared" si="73"/>
        <v>1.1255088100000001</v>
      </c>
      <c r="J25" s="209">
        <f t="shared" si="74"/>
        <v>1.1592740743000001</v>
      </c>
      <c r="K25" s="209">
        <f t="shared" si="75"/>
        <v>1.1940522965290001</v>
      </c>
      <c r="L25" s="209">
        <f t="shared" si="76"/>
        <v>1.2298738654248702</v>
      </c>
      <c r="M25" s="209">
        <f t="shared" si="77"/>
        <v>1.2667700813876164</v>
      </c>
      <c r="N25" s="209">
        <f t="shared" si="78"/>
        <v>1.3047731838292449</v>
      </c>
      <c r="O25" s="209">
        <f t="shared" si="79"/>
        <v>1.3439163793441222</v>
      </c>
      <c r="P25" s="209">
        <f t="shared" si="80"/>
        <v>1.3842338707244459</v>
      </c>
      <c r="Q25" s="209">
        <f t="shared" si="81"/>
        <v>1.4257608868461793</v>
      </c>
      <c r="R25" s="209">
        <f t="shared" si="82"/>
        <v>1.4685337134515648</v>
      </c>
      <c r="S25" s="209">
        <f t="shared" si="83"/>
        <v>1.5125897248551119</v>
      </c>
      <c r="T25" s="209">
        <f t="shared" si="84"/>
        <v>1.5579674166007653</v>
      </c>
      <c r="U25" s="209">
        <f t="shared" si="85"/>
        <v>1.6047064390987884</v>
      </c>
      <c r="V25" s="209">
        <f t="shared" si="86"/>
        <v>1.652847632271752</v>
      </c>
      <c r="W25" s="209">
        <f t="shared" si="87"/>
        <v>1.7024330612399046</v>
      </c>
      <c r="X25" s="209">
        <f t="shared" si="88"/>
        <v>1.7535060530771018</v>
      </c>
      <c r="Y25" s="209">
        <f t="shared" si="89"/>
        <v>1.806111234669415</v>
      </c>
    </row>
    <row r="26" spans="1:25" x14ac:dyDescent="0.25">
      <c r="A26" s="203">
        <v>15</v>
      </c>
      <c r="B26" s="202" t="s">
        <v>72</v>
      </c>
      <c r="C26" s="202"/>
      <c r="D26" s="210"/>
      <c r="E26" s="209">
        <v>1</v>
      </c>
      <c r="F26" s="209">
        <f t="shared" si="70"/>
        <v>1.03</v>
      </c>
      <c r="G26" s="209">
        <f t="shared" si="71"/>
        <v>1.0609</v>
      </c>
      <c r="H26" s="209">
        <f t="shared" si="72"/>
        <v>1.092727</v>
      </c>
      <c r="I26" s="209">
        <f t="shared" si="73"/>
        <v>1.1255088100000001</v>
      </c>
      <c r="J26" s="209">
        <f t="shared" si="74"/>
        <v>1.1592740743000001</v>
      </c>
      <c r="K26" s="209">
        <f t="shared" si="75"/>
        <v>1.1940522965290001</v>
      </c>
      <c r="L26" s="209">
        <f t="shared" si="76"/>
        <v>1.2298738654248702</v>
      </c>
      <c r="M26" s="209">
        <f t="shared" si="77"/>
        <v>1.2667700813876164</v>
      </c>
      <c r="N26" s="209">
        <f t="shared" si="78"/>
        <v>1.3047731838292449</v>
      </c>
      <c r="O26" s="209">
        <f t="shared" si="79"/>
        <v>1.3439163793441222</v>
      </c>
      <c r="P26" s="209">
        <f t="shared" si="80"/>
        <v>1.3842338707244459</v>
      </c>
      <c r="Q26" s="209">
        <f t="shared" si="81"/>
        <v>1.4257608868461793</v>
      </c>
      <c r="R26" s="209">
        <f t="shared" si="82"/>
        <v>1.4685337134515648</v>
      </c>
      <c r="S26" s="209">
        <f t="shared" si="83"/>
        <v>1.5125897248551119</v>
      </c>
      <c r="T26" s="209">
        <f t="shared" si="84"/>
        <v>1.5579674166007653</v>
      </c>
      <c r="U26" s="209">
        <f t="shared" si="85"/>
        <v>1.6047064390987884</v>
      </c>
      <c r="V26" s="209">
        <f t="shared" si="86"/>
        <v>1.652847632271752</v>
      </c>
      <c r="W26" s="209">
        <f t="shared" si="87"/>
        <v>1.7024330612399046</v>
      </c>
      <c r="X26" s="209">
        <f t="shared" si="88"/>
        <v>1.7535060530771018</v>
      </c>
      <c r="Y26" s="209">
        <f t="shared" si="89"/>
        <v>1.806111234669415</v>
      </c>
    </row>
    <row r="27" spans="1:25" x14ac:dyDescent="0.25">
      <c r="A27" s="207">
        <v>22</v>
      </c>
      <c r="B27" s="206" t="s">
        <v>73</v>
      </c>
      <c r="C27" s="206"/>
      <c r="D27" s="208"/>
      <c r="E27" s="197">
        <v>1</v>
      </c>
      <c r="F27" s="197">
        <v>1</v>
      </c>
      <c r="G27" s="197">
        <v>1</v>
      </c>
      <c r="H27" s="197">
        <v>1</v>
      </c>
      <c r="I27" s="197">
        <v>1</v>
      </c>
      <c r="J27" s="197">
        <v>1</v>
      </c>
      <c r="K27" s="197">
        <v>1</v>
      </c>
      <c r="L27" s="197">
        <v>1</v>
      </c>
      <c r="M27" s="197">
        <v>1</v>
      </c>
      <c r="N27" s="197">
        <v>1</v>
      </c>
      <c r="O27" s="197">
        <v>1</v>
      </c>
      <c r="P27" s="197">
        <v>1</v>
      </c>
      <c r="Q27" s="197">
        <v>1</v>
      </c>
      <c r="R27" s="197">
        <v>1</v>
      </c>
      <c r="S27" s="197">
        <v>1</v>
      </c>
      <c r="T27" s="197">
        <v>1</v>
      </c>
      <c r="U27" s="197">
        <v>1</v>
      </c>
      <c r="V27" s="197">
        <v>1</v>
      </c>
      <c r="W27" s="197">
        <v>1</v>
      </c>
      <c r="X27" s="197">
        <v>1</v>
      </c>
      <c r="Y27" s="197">
        <v>1</v>
      </c>
    </row>
    <row r="28" spans="1:25" hidden="1" x14ac:dyDescent="0.25">
      <c r="A28" s="201">
        <v>21</v>
      </c>
      <c r="B28" s="200" t="s">
        <v>74</v>
      </c>
      <c r="C28" s="199"/>
      <c r="D28" s="198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</row>
    <row r="29" spans="1:25" x14ac:dyDescent="0.25">
      <c r="A29" s="207">
        <v>18</v>
      </c>
      <c r="B29" s="206" t="s">
        <v>256</v>
      </c>
      <c r="C29" s="205"/>
      <c r="D29" s="204"/>
      <c r="E29" s="197">
        <v>1</v>
      </c>
      <c r="F29" s="197">
        <v>1</v>
      </c>
      <c r="G29" s="197">
        <v>1</v>
      </c>
      <c r="H29" s="197">
        <v>1</v>
      </c>
      <c r="I29" s="197">
        <v>1</v>
      </c>
      <c r="J29" s="197">
        <v>1</v>
      </c>
      <c r="K29" s="197">
        <v>1</v>
      </c>
      <c r="L29" s="197">
        <v>1</v>
      </c>
      <c r="M29" s="197">
        <v>1</v>
      </c>
      <c r="N29" s="197">
        <v>1</v>
      </c>
      <c r="O29" s="197">
        <v>1</v>
      </c>
      <c r="P29" s="197">
        <v>1</v>
      </c>
      <c r="Q29" s="197">
        <v>1</v>
      </c>
      <c r="R29" s="197">
        <v>1</v>
      </c>
      <c r="S29" s="197">
        <v>1</v>
      </c>
      <c r="T29" s="197">
        <v>1</v>
      </c>
      <c r="U29" s="197">
        <v>1</v>
      </c>
      <c r="V29" s="197">
        <v>1</v>
      </c>
      <c r="W29" s="197">
        <v>1</v>
      </c>
      <c r="X29" s="197">
        <v>1</v>
      </c>
      <c r="Y29" s="197">
        <v>1</v>
      </c>
    </row>
    <row r="30" spans="1:25" x14ac:dyDescent="0.25">
      <c r="A30" s="207">
        <v>19</v>
      </c>
      <c r="B30" s="206" t="s">
        <v>255</v>
      </c>
      <c r="C30" s="205"/>
      <c r="D30" s="204"/>
      <c r="E30" s="197">
        <v>1</v>
      </c>
      <c r="F30" s="197">
        <v>1</v>
      </c>
      <c r="G30" s="197">
        <v>1</v>
      </c>
      <c r="H30" s="197">
        <v>1</v>
      </c>
      <c r="I30" s="197">
        <v>1</v>
      </c>
      <c r="J30" s="197">
        <v>1</v>
      </c>
      <c r="K30" s="197">
        <v>1</v>
      </c>
      <c r="L30" s="197">
        <v>1</v>
      </c>
      <c r="M30" s="197">
        <v>1</v>
      </c>
      <c r="N30" s="197">
        <v>1</v>
      </c>
      <c r="O30" s="197">
        <v>1</v>
      </c>
      <c r="P30" s="197">
        <v>1</v>
      </c>
      <c r="Q30" s="197">
        <v>1</v>
      </c>
      <c r="R30" s="197">
        <v>1</v>
      </c>
      <c r="S30" s="197">
        <v>1</v>
      </c>
      <c r="T30" s="197">
        <v>1</v>
      </c>
      <c r="U30" s="197">
        <v>1</v>
      </c>
      <c r="V30" s="197">
        <v>1</v>
      </c>
      <c r="W30" s="197">
        <v>1</v>
      </c>
      <c r="X30" s="197">
        <v>1</v>
      </c>
      <c r="Y30" s="197">
        <v>1</v>
      </c>
    </row>
    <row r="31" spans="1:25" x14ac:dyDescent="0.25">
      <c r="A31" s="203">
        <v>20</v>
      </c>
      <c r="B31" s="202" t="s">
        <v>254</v>
      </c>
      <c r="C31" s="199"/>
      <c r="D31" s="198"/>
      <c r="E31" s="197">
        <v>1</v>
      </c>
      <c r="F31" s="197">
        <v>1</v>
      </c>
      <c r="G31" s="197">
        <v>1</v>
      </c>
      <c r="H31" s="197">
        <v>1</v>
      </c>
      <c r="I31" s="197">
        <v>1</v>
      </c>
      <c r="J31" s="197">
        <v>1</v>
      </c>
      <c r="K31" s="197">
        <v>1</v>
      </c>
      <c r="L31" s="197">
        <v>1</v>
      </c>
      <c r="M31" s="197">
        <v>1</v>
      </c>
      <c r="N31" s="197">
        <v>1</v>
      </c>
      <c r="O31" s="197">
        <v>1</v>
      </c>
      <c r="P31" s="197">
        <v>1</v>
      </c>
      <c r="Q31" s="197">
        <v>1</v>
      </c>
      <c r="R31" s="197">
        <v>1</v>
      </c>
      <c r="S31" s="197">
        <v>1</v>
      </c>
      <c r="T31" s="197">
        <v>1</v>
      </c>
      <c r="U31" s="197">
        <v>1</v>
      </c>
      <c r="V31" s="197">
        <v>1</v>
      </c>
      <c r="W31" s="197">
        <v>1</v>
      </c>
      <c r="X31" s="197">
        <v>1</v>
      </c>
      <c r="Y31" s="197">
        <v>1</v>
      </c>
    </row>
    <row r="32" spans="1:25" hidden="1" x14ac:dyDescent="0.25">
      <c r="A32" s="201">
        <v>22</v>
      </c>
      <c r="B32" s="200" t="s">
        <v>253</v>
      </c>
      <c r="C32" s="199"/>
      <c r="D32" s="198"/>
      <c r="E32" s="286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</row>
    <row r="33" spans="1:25" hidden="1" x14ac:dyDescent="0.25">
      <c r="A33" s="201">
        <v>23</v>
      </c>
      <c r="B33" s="200" t="s">
        <v>252</v>
      </c>
      <c r="C33" s="199"/>
      <c r="D33" s="198"/>
      <c r="E33" s="286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</row>
  </sheetData>
  <sheetProtection algorithmName="SHA-512" hashValue="aIoXQuSGHdxbPFyhUGUJPbsXdkligzxR8jDOfDzdBEX84A8qg4IHHYiiQapUt01nJAya2MTzuOeor5lCqVpgPg==" saltValue="GSu79KT9gw2cnqhNnwwlL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44" orientation="landscape" r:id="rId1"/>
  <headerFooter>
    <oddFooter>&amp;L&amp;F&amp;C&amp;A&amp;RStránka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7032-D8E0-4B87-B9DB-B2E43A8D9411}">
  <sheetPr>
    <tabColor theme="1" tint="0.499984740745262"/>
    <pageSetUpPr fitToPage="1"/>
  </sheetPr>
  <dimension ref="A1:AK32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260</v>
      </c>
      <c r="B1" s="76"/>
      <c r="C1" s="76"/>
      <c r="D1" s="110" t="s">
        <v>5</v>
      </c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48"/>
      <c r="V1" s="272" t="s">
        <v>37</v>
      </c>
      <c r="W1" s="292"/>
      <c r="X1" s="226"/>
      <c r="Y1" s="273"/>
    </row>
    <row r="2" spans="1:25" ht="15.75" thickBot="1" x14ac:dyDescent="0.3">
      <c r="A2" s="10" t="s">
        <v>258</v>
      </c>
      <c r="B2" s="11"/>
      <c r="C2" s="12"/>
      <c r="D2" s="111"/>
      <c r="E2" s="12" t="str">
        <f>'Model výchozí (MV)'!E35</f>
        <v>2031/32</v>
      </c>
      <c r="F2" s="12" t="str">
        <f>'Model výchozí (MV)'!F35</f>
        <v>2032/33</v>
      </c>
      <c r="G2" s="12" t="str">
        <f>'Model výchozí (MV)'!G35</f>
        <v>2033/34</v>
      </c>
      <c r="H2" s="12" t="str">
        <f>'Model výchozí (MV)'!H35</f>
        <v>2034/35</v>
      </c>
      <c r="I2" s="12" t="str">
        <f>'Model výchozí (MV)'!I35</f>
        <v>2035/36</v>
      </c>
      <c r="J2" s="12" t="str">
        <f>'Model výchozí (MV)'!J35</f>
        <v>2036/37</v>
      </c>
      <c r="K2" s="12" t="str">
        <f>'Model výchozí (MV)'!K35</f>
        <v>2037/38</v>
      </c>
      <c r="L2" s="12" t="str">
        <f>'Model výchozí (MV)'!L35</f>
        <v>2038/39</v>
      </c>
      <c r="M2" s="12" t="str">
        <f>'Model výchozí (MV)'!M35</f>
        <v>2039/40</v>
      </c>
      <c r="N2" s="12" t="str">
        <f>'Model výchozí (MV)'!N35</f>
        <v>2040/41</v>
      </c>
      <c r="O2" s="12" t="str">
        <f>'Model výchozí (MV)'!O35</f>
        <v>2041/42</v>
      </c>
      <c r="P2" s="12" t="str">
        <f>'Model výchozí (MV)'!P35</f>
        <v>2042/43</v>
      </c>
      <c r="Q2" s="12" t="str">
        <f>'Model výchozí (MV)'!Q35</f>
        <v>2043/44</v>
      </c>
      <c r="R2" s="12" t="str">
        <f>'Model výchozí (MV)'!R35</f>
        <v>2044/45</v>
      </c>
      <c r="S2" s="12" t="str">
        <f>'Model výchozí (MV)'!S35</f>
        <v>2045/46</v>
      </c>
      <c r="T2" s="15" t="s">
        <v>38</v>
      </c>
      <c r="U2" s="78" t="s">
        <v>39</v>
      </c>
      <c r="V2" s="12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225">
        <f>'Model výchozí (MV)'!E3*Přepočet!K3</f>
        <v>0</v>
      </c>
      <c r="F3" s="225">
        <f>'Model výchozí (MV)'!F3*Přepočet!L3</f>
        <v>0</v>
      </c>
      <c r="G3" s="225">
        <f>'Model výchozí (MV)'!G3*Přepočet!M3</f>
        <v>0</v>
      </c>
      <c r="H3" s="225">
        <f>'Model výchozí (MV)'!H3*Přepočet!N3</f>
        <v>0</v>
      </c>
      <c r="I3" s="225">
        <f>'Model výchozí (MV)'!I3*Přepočet!O3</f>
        <v>0</v>
      </c>
      <c r="J3" s="225">
        <f>'Model výchozí (MV)'!J3*Přepočet!P3</f>
        <v>0</v>
      </c>
      <c r="K3" s="225">
        <f>'Model výchozí (MV)'!K3*Přepočet!Q3</f>
        <v>0</v>
      </c>
      <c r="L3" s="225">
        <f>'Model výchozí (MV)'!L3*Přepočet!R3</f>
        <v>0</v>
      </c>
      <c r="M3" s="225">
        <f>'Model výchozí (MV)'!M3*Přepočet!S3</f>
        <v>0</v>
      </c>
      <c r="N3" s="225">
        <f>'Model výchozí (MV)'!N3*Přepočet!T3</f>
        <v>0</v>
      </c>
      <c r="O3" s="225">
        <f>'Model výchozí (MV)'!O3*Přepočet!U3</f>
        <v>0</v>
      </c>
      <c r="P3" s="225">
        <f>'Model výchozí (MV)'!P3*Přepočet!V3</f>
        <v>0</v>
      </c>
      <c r="Q3" s="225">
        <f>'Model výchozí (MV)'!Q3*Přepočet!W3</f>
        <v>0</v>
      </c>
      <c r="R3" s="225">
        <f>'Model výchozí (MV)'!R3*Přepočet!X3</f>
        <v>0</v>
      </c>
      <c r="S3" s="225">
        <f>'Model výchozí (MV)'!S3*Přepočet!Y3</f>
        <v>0</v>
      </c>
      <c r="T3" s="260">
        <f t="shared" ref="T3:T29" si="0">SUM(E3:S3)</f>
        <v>0</v>
      </c>
      <c r="U3" s="259">
        <f t="shared" ref="U3:U28" si="1">IFERROR(AVERAGE(E3:S3),0)</f>
        <v>0</v>
      </c>
      <c r="V3" s="258"/>
      <c r="W3" s="258"/>
      <c r="X3" s="258"/>
      <c r="Y3" s="257"/>
    </row>
    <row r="4" spans="1:25" x14ac:dyDescent="0.25">
      <c r="A4" s="5"/>
      <c r="B4" s="6"/>
      <c r="C4" s="52">
        <v>1.2</v>
      </c>
      <c r="D4" s="18" t="s">
        <v>257</v>
      </c>
      <c r="E4" s="225">
        <f>'Model výchozí (MV)'!E4*Přepočet!K4</f>
        <v>0</v>
      </c>
      <c r="F4" s="225">
        <f>'Model výchozí (MV)'!F4*Přepočet!L4</f>
        <v>0</v>
      </c>
      <c r="G4" s="225">
        <f>'Model výchozí (MV)'!G4*Přepočet!M4</f>
        <v>0</v>
      </c>
      <c r="H4" s="225">
        <f>'Model výchozí (MV)'!H4*Přepočet!N4</f>
        <v>0</v>
      </c>
      <c r="I4" s="225">
        <f>'Model výchozí (MV)'!I4*Přepočet!O4</f>
        <v>0</v>
      </c>
      <c r="J4" s="225">
        <f>'Model výchozí (MV)'!J4*Přepočet!P4</f>
        <v>0</v>
      </c>
      <c r="K4" s="225">
        <f>'Model výchozí (MV)'!K4*Přepočet!Q4</f>
        <v>0</v>
      </c>
      <c r="L4" s="225">
        <f>'Model výchozí (MV)'!L4*Přepočet!R4</f>
        <v>0</v>
      </c>
      <c r="M4" s="225">
        <f>'Model výchozí (MV)'!M4*Přepočet!S4</f>
        <v>0</v>
      </c>
      <c r="N4" s="225">
        <f>'Model výchozí (MV)'!N4*Přepočet!T4</f>
        <v>0</v>
      </c>
      <c r="O4" s="225">
        <f>'Model výchozí (MV)'!O4*Přepočet!U4</f>
        <v>0</v>
      </c>
      <c r="P4" s="225">
        <f>'Model výchozí (MV)'!P4*Přepočet!V4</f>
        <v>0</v>
      </c>
      <c r="Q4" s="225">
        <f>'Model výchozí (MV)'!Q4*Přepočet!W4</f>
        <v>0</v>
      </c>
      <c r="R4" s="225">
        <f>'Model výchozí (MV)'!R4*Přepočet!X4</f>
        <v>0</v>
      </c>
      <c r="S4" s="225">
        <f>'Model výchozí (MV)'!S4*Přepočet!Y4</f>
        <v>0</v>
      </c>
      <c r="T4" s="249">
        <f t="shared" si="0"/>
        <v>0</v>
      </c>
      <c r="U4" s="248">
        <f t="shared" si="1"/>
        <v>0</v>
      </c>
      <c r="V4" s="256"/>
      <c r="W4" s="256"/>
      <c r="X4" s="256"/>
      <c r="Y4" s="255"/>
    </row>
    <row r="5" spans="1:25" x14ac:dyDescent="0.25">
      <c r="A5" s="5">
        <v>2</v>
      </c>
      <c r="B5" s="6" t="s">
        <v>45</v>
      </c>
      <c r="C5" s="52"/>
      <c r="D5" s="18"/>
      <c r="E5" s="225">
        <f>'Model výchozí (MV)'!E5*Přepočet!K5</f>
        <v>0</v>
      </c>
      <c r="F5" s="225">
        <f>'Model výchozí (MV)'!F5*Přepočet!L5</f>
        <v>0</v>
      </c>
      <c r="G5" s="225">
        <f>'Model výchozí (MV)'!G5*Přepočet!M5</f>
        <v>0</v>
      </c>
      <c r="H5" s="225">
        <f>'Model výchozí (MV)'!H5*Přepočet!N5</f>
        <v>0</v>
      </c>
      <c r="I5" s="225">
        <f>'Model výchozí (MV)'!I5*Přepočet!O5</f>
        <v>0</v>
      </c>
      <c r="J5" s="225">
        <f>'Model výchozí (MV)'!J5*Přepočet!P5</f>
        <v>0</v>
      </c>
      <c r="K5" s="225">
        <f>'Model výchozí (MV)'!K5*Přepočet!Q5</f>
        <v>0</v>
      </c>
      <c r="L5" s="225">
        <f>'Model výchozí (MV)'!L5*Přepočet!R5</f>
        <v>0</v>
      </c>
      <c r="M5" s="225">
        <f>'Model výchozí (MV)'!M5*Přepočet!S5</f>
        <v>0</v>
      </c>
      <c r="N5" s="225">
        <f>'Model výchozí (MV)'!N5*Přepočet!T5</f>
        <v>0</v>
      </c>
      <c r="O5" s="225">
        <f>'Model výchozí (MV)'!O5*Přepočet!U5</f>
        <v>0</v>
      </c>
      <c r="P5" s="225">
        <f>'Model výchozí (MV)'!P5*Přepočet!V5</f>
        <v>0</v>
      </c>
      <c r="Q5" s="225">
        <f>'Model výchozí (MV)'!Q5*Přepočet!W5</f>
        <v>0</v>
      </c>
      <c r="R5" s="225">
        <f>'Model výchozí (MV)'!R5*Přepočet!X5</f>
        <v>0</v>
      </c>
      <c r="S5" s="225">
        <f>'Model výchozí (MV)'!S5*Přepočet!Y5</f>
        <v>0</v>
      </c>
      <c r="T5" s="249">
        <f t="shared" si="0"/>
        <v>0</v>
      </c>
      <c r="U5" s="248">
        <f t="shared" si="1"/>
        <v>0</v>
      </c>
      <c r="V5" s="256"/>
      <c r="W5" s="256"/>
      <c r="X5" s="256"/>
      <c r="Y5" s="255"/>
    </row>
    <row r="6" spans="1:25" x14ac:dyDescent="0.25">
      <c r="A6" s="5">
        <v>3</v>
      </c>
      <c r="B6" s="6" t="s">
        <v>46</v>
      </c>
      <c r="C6" s="52"/>
      <c r="D6" s="18"/>
      <c r="E6" s="225">
        <f>'Model výchozí (MV)'!E6*Přepočet!K6</f>
        <v>0</v>
      </c>
      <c r="F6" s="225">
        <f>'Model výchozí (MV)'!F6*Přepočet!L6</f>
        <v>0</v>
      </c>
      <c r="G6" s="225">
        <f>'Model výchozí (MV)'!G6*Přepočet!M6</f>
        <v>0</v>
      </c>
      <c r="H6" s="225">
        <f>'Model výchozí (MV)'!H6*Přepočet!N6</f>
        <v>0</v>
      </c>
      <c r="I6" s="225">
        <f>'Model výchozí (MV)'!I6*Přepočet!O6</f>
        <v>0</v>
      </c>
      <c r="J6" s="225">
        <f>'Model výchozí (MV)'!J6*Přepočet!P6</f>
        <v>0</v>
      </c>
      <c r="K6" s="225">
        <f>'Model výchozí (MV)'!K6*Přepočet!Q6</f>
        <v>0</v>
      </c>
      <c r="L6" s="225">
        <f>'Model výchozí (MV)'!L6*Přepočet!R6</f>
        <v>0</v>
      </c>
      <c r="M6" s="225">
        <f>'Model výchozí (MV)'!M6*Přepočet!S6</f>
        <v>0</v>
      </c>
      <c r="N6" s="225">
        <f>'Model výchozí (MV)'!N6*Přepočet!T6</f>
        <v>0</v>
      </c>
      <c r="O6" s="225">
        <f>'Model výchozí (MV)'!O6*Přepočet!U6</f>
        <v>0</v>
      </c>
      <c r="P6" s="225">
        <f>'Model výchozí (MV)'!P6*Přepočet!V6</f>
        <v>0</v>
      </c>
      <c r="Q6" s="225">
        <f>'Model výchozí (MV)'!Q6*Přepočet!W6</f>
        <v>0</v>
      </c>
      <c r="R6" s="225">
        <f>'Model výchozí (MV)'!R6*Přepočet!X6</f>
        <v>0</v>
      </c>
      <c r="S6" s="225">
        <f>'Model výchozí (MV)'!S6*Přepočet!Y6</f>
        <v>0</v>
      </c>
      <c r="T6" s="249">
        <f t="shared" si="0"/>
        <v>0</v>
      </c>
      <c r="U6" s="248">
        <f t="shared" si="1"/>
        <v>0</v>
      </c>
      <c r="V6" s="256"/>
      <c r="W6" s="256"/>
      <c r="X6" s="256"/>
      <c r="Y6" s="255"/>
    </row>
    <row r="7" spans="1:25" x14ac:dyDescent="0.25">
      <c r="A7" s="5">
        <v>4</v>
      </c>
      <c r="B7" s="6" t="s">
        <v>47</v>
      </c>
      <c r="C7" s="52"/>
      <c r="D7" s="18"/>
      <c r="E7" s="225">
        <f>'Model výchozí (MV)'!E7*Přepočet!K7</f>
        <v>0</v>
      </c>
      <c r="F7" s="225">
        <f>'Model výchozí (MV)'!F7*Přepočet!L7</f>
        <v>0</v>
      </c>
      <c r="G7" s="225">
        <f>'Model výchozí (MV)'!G7*Přepočet!M7</f>
        <v>0</v>
      </c>
      <c r="H7" s="225">
        <f>'Model výchozí (MV)'!H7*Přepočet!N7</f>
        <v>0</v>
      </c>
      <c r="I7" s="225">
        <f>'Model výchozí (MV)'!I7*Přepočet!O7</f>
        <v>0</v>
      </c>
      <c r="J7" s="225">
        <f>'Model výchozí (MV)'!J7*Přepočet!P7</f>
        <v>0</v>
      </c>
      <c r="K7" s="225">
        <f>'Model výchozí (MV)'!K7*Přepočet!Q7</f>
        <v>0</v>
      </c>
      <c r="L7" s="225">
        <f>'Model výchozí (MV)'!L7*Přepočet!R7</f>
        <v>0</v>
      </c>
      <c r="M7" s="225">
        <f>'Model výchozí (MV)'!M7*Přepočet!S7</f>
        <v>0</v>
      </c>
      <c r="N7" s="225">
        <f>'Model výchozí (MV)'!N7*Přepočet!T7</f>
        <v>0</v>
      </c>
      <c r="O7" s="225">
        <f>'Model výchozí (MV)'!O7*Přepočet!U7</f>
        <v>0</v>
      </c>
      <c r="P7" s="225">
        <f>'Model výchozí (MV)'!P7*Přepočet!V7</f>
        <v>0</v>
      </c>
      <c r="Q7" s="225">
        <f>'Model výchozí (MV)'!Q7*Přepočet!W7</f>
        <v>0</v>
      </c>
      <c r="R7" s="225">
        <f>'Model výchozí (MV)'!R7*Přepočet!X7</f>
        <v>0</v>
      </c>
      <c r="S7" s="225">
        <f>'Model výchozí (MV)'!S7*Přepočet!Y7</f>
        <v>0</v>
      </c>
      <c r="T7" s="249">
        <f t="shared" si="0"/>
        <v>0</v>
      </c>
      <c r="U7" s="248">
        <f t="shared" si="1"/>
        <v>0</v>
      </c>
      <c r="V7" s="256"/>
      <c r="W7" s="256"/>
      <c r="X7" s="256"/>
      <c r="Y7" s="255"/>
    </row>
    <row r="8" spans="1:25" x14ac:dyDescent="0.25">
      <c r="A8" s="203">
        <v>5</v>
      </c>
      <c r="B8" s="202" t="s">
        <v>48</v>
      </c>
      <c r="C8" s="211">
        <v>5.0999999999999996</v>
      </c>
      <c r="D8" s="19" t="s">
        <v>378</v>
      </c>
      <c r="E8" s="225">
        <f>'Model výchozí (MV)'!E8*Přepočet!K8</f>
        <v>0</v>
      </c>
      <c r="F8" s="225">
        <f>'Model výchozí (MV)'!F8*Přepočet!L8</f>
        <v>0</v>
      </c>
      <c r="G8" s="225">
        <f>'Model výchozí (MV)'!G8*Přepočet!M8</f>
        <v>0</v>
      </c>
      <c r="H8" s="225">
        <f>'Model výchozí (MV)'!H8*Přepočet!N8</f>
        <v>0</v>
      </c>
      <c r="I8" s="225">
        <f>'Model výchozí (MV)'!I8*Přepočet!O8</f>
        <v>0</v>
      </c>
      <c r="J8" s="225">
        <f>'Model výchozí (MV)'!J8*Přepočet!P8</f>
        <v>0</v>
      </c>
      <c r="K8" s="225">
        <f>'Model výchozí (MV)'!K8*Přepočet!Q8</f>
        <v>0</v>
      </c>
      <c r="L8" s="225">
        <f>'Model výchozí (MV)'!L8*Přepočet!R8</f>
        <v>0</v>
      </c>
      <c r="M8" s="225">
        <f>'Model výchozí (MV)'!M8*Přepočet!S8</f>
        <v>0</v>
      </c>
      <c r="N8" s="225">
        <f>'Model výchozí (MV)'!N8*Přepočet!T8</f>
        <v>0</v>
      </c>
      <c r="O8" s="225">
        <f>'Model výchozí (MV)'!O8*Přepočet!U8</f>
        <v>0</v>
      </c>
      <c r="P8" s="225">
        <f>'Model výchozí (MV)'!P8*Přepočet!V8</f>
        <v>0</v>
      </c>
      <c r="Q8" s="225">
        <f>'Model výchozí (MV)'!Q8*Přepočet!W8</f>
        <v>0</v>
      </c>
      <c r="R8" s="225">
        <f>'Model výchozí (MV)'!R8*Přepočet!X8</f>
        <v>0</v>
      </c>
      <c r="S8" s="225">
        <f>'Model výchozí (MV)'!S8*Přepočet!Y8</f>
        <v>0</v>
      </c>
      <c r="T8" s="249">
        <f t="shared" si="0"/>
        <v>0</v>
      </c>
      <c r="U8" s="248">
        <f t="shared" si="1"/>
        <v>0</v>
      </c>
      <c r="V8" s="256"/>
      <c r="W8" s="256"/>
      <c r="X8" s="256"/>
      <c r="Y8" s="255"/>
    </row>
    <row r="9" spans="1:25" x14ac:dyDescent="0.25">
      <c r="A9" s="203"/>
      <c r="B9" s="202"/>
      <c r="C9" s="211" t="s">
        <v>324</v>
      </c>
      <c r="D9" s="19" t="s">
        <v>49</v>
      </c>
      <c r="E9" s="225">
        <f>'Model výchozí (MV)'!E9*Přepočet!K9</f>
        <v>0</v>
      </c>
      <c r="F9" s="225">
        <f>'Model výchozí (MV)'!F9*Přepočet!L9</f>
        <v>0</v>
      </c>
      <c r="G9" s="225">
        <f>'Model výchozí (MV)'!G9*Přepočet!M9</f>
        <v>0</v>
      </c>
      <c r="H9" s="225">
        <f>'Model výchozí (MV)'!H9*Přepočet!N9</f>
        <v>0</v>
      </c>
      <c r="I9" s="225">
        <f>'Model výchozí (MV)'!I9*Přepočet!O9</f>
        <v>0</v>
      </c>
      <c r="J9" s="225">
        <f>'Model výchozí (MV)'!J9*Přepočet!P9</f>
        <v>0</v>
      </c>
      <c r="K9" s="225">
        <f>'Model výchozí (MV)'!K9*Přepočet!Q9</f>
        <v>0</v>
      </c>
      <c r="L9" s="225">
        <f>'Model výchozí (MV)'!L9*Přepočet!R9</f>
        <v>0</v>
      </c>
      <c r="M9" s="225">
        <f>'Model výchozí (MV)'!M9*Přepočet!S9</f>
        <v>0</v>
      </c>
      <c r="N9" s="225">
        <f>'Model výchozí (MV)'!N9*Přepočet!T9</f>
        <v>0</v>
      </c>
      <c r="O9" s="225">
        <f>'Model výchozí (MV)'!O9*Přepočet!U9</f>
        <v>0</v>
      </c>
      <c r="P9" s="225">
        <f>'Model výchozí (MV)'!P9*Přepočet!V9</f>
        <v>0</v>
      </c>
      <c r="Q9" s="225">
        <f>'Model výchozí (MV)'!Q9*Přepočet!W9</f>
        <v>0</v>
      </c>
      <c r="R9" s="225">
        <f>'Model výchozí (MV)'!R9*Přepočet!X9</f>
        <v>0</v>
      </c>
      <c r="S9" s="225">
        <f>'Model výchozí (MV)'!S9*Přepočet!Y9</f>
        <v>0</v>
      </c>
      <c r="T9" s="249">
        <f t="shared" si="0"/>
        <v>0</v>
      </c>
      <c r="U9" s="248">
        <f t="shared" si="1"/>
        <v>0</v>
      </c>
      <c r="V9" s="256"/>
      <c r="W9" s="256"/>
      <c r="X9" s="256"/>
      <c r="Y9" s="255"/>
    </row>
    <row r="10" spans="1:25" x14ac:dyDescent="0.25">
      <c r="A10" s="5">
        <v>6</v>
      </c>
      <c r="B10" s="6" t="s">
        <v>50</v>
      </c>
      <c r="C10" s="52"/>
      <c r="D10" s="18"/>
      <c r="E10" s="225">
        <f>'Model výchozí (MV)'!E10*Přepočet!K10</f>
        <v>0</v>
      </c>
      <c r="F10" s="225">
        <f>'Model výchozí (MV)'!F10*Přepočet!L10</f>
        <v>0</v>
      </c>
      <c r="G10" s="225">
        <f>'Model výchozí (MV)'!G10*Přepočet!M10</f>
        <v>0</v>
      </c>
      <c r="H10" s="225">
        <f>'Model výchozí (MV)'!H10*Přepočet!N10</f>
        <v>0</v>
      </c>
      <c r="I10" s="225">
        <f>'Model výchozí (MV)'!I10*Přepočet!O10</f>
        <v>0</v>
      </c>
      <c r="J10" s="225">
        <f>'Model výchozí (MV)'!J10*Přepočet!P10</f>
        <v>0</v>
      </c>
      <c r="K10" s="225">
        <f>'Model výchozí (MV)'!K10*Přepočet!Q10</f>
        <v>0</v>
      </c>
      <c r="L10" s="225">
        <f>'Model výchozí (MV)'!L10*Přepočet!R10</f>
        <v>0</v>
      </c>
      <c r="M10" s="225">
        <f>'Model výchozí (MV)'!M10*Přepočet!S10</f>
        <v>0</v>
      </c>
      <c r="N10" s="225">
        <f>'Model výchozí (MV)'!N10*Přepočet!T10</f>
        <v>0</v>
      </c>
      <c r="O10" s="225">
        <f>'Model výchozí (MV)'!O10*Přepočet!U10</f>
        <v>0</v>
      </c>
      <c r="P10" s="225">
        <f>'Model výchozí (MV)'!P10*Přepočet!V10</f>
        <v>0</v>
      </c>
      <c r="Q10" s="225">
        <f>'Model výchozí (MV)'!Q10*Přepočet!W10</f>
        <v>0</v>
      </c>
      <c r="R10" s="225">
        <f>'Model výchozí (MV)'!R10*Přepočet!X10</f>
        <v>0</v>
      </c>
      <c r="S10" s="225">
        <f>'Model výchozí (MV)'!S10*Přepočet!Y10</f>
        <v>0</v>
      </c>
      <c r="T10" s="249">
        <f t="shared" si="0"/>
        <v>0</v>
      </c>
      <c r="U10" s="248">
        <f t="shared" si="1"/>
        <v>0</v>
      </c>
      <c r="V10" s="256"/>
      <c r="W10" s="256"/>
      <c r="X10" s="256"/>
      <c r="Y10" s="255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225">
        <f>'Model výchozí (MV)'!E11*Přepočet!K11</f>
        <v>0</v>
      </c>
      <c r="F11" s="225">
        <f>'Model výchozí (MV)'!F11*Přepočet!L11</f>
        <v>0</v>
      </c>
      <c r="G11" s="225">
        <f>'Model výchozí (MV)'!G11*Přepočet!M11</f>
        <v>0</v>
      </c>
      <c r="H11" s="225">
        <f>'Model výchozí (MV)'!H11*Přepočet!N11</f>
        <v>0</v>
      </c>
      <c r="I11" s="225">
        <f>'Model výchozí (MV)'!I11*Přepočet!O11</f>
        <v>0</v>
      </c>
      <c r="J11" s="225">
        <f>'Model výchozí (MV)'!J11*Přepočet!P11</f>
        <v>0</v>
      </c>
      <c r="K11" s="225">
        <f>'Model výchozí (MV)'!K11*Přepočet!Q11</f>
        <v>0</v>
      </c>
      <c r="L11" s="225">
        <f>'Model výchozí (MV)'!L11*Přepočet!R11</f>
        <v>0</v>
      </c>
      <c r="M11" s="225">
        <f>'Model výchozí (MV)'!M11*Přepočet!S11</f>
        <v>0</v>
      </c>
      <c r="N11" s="225">
        <f>'Model výchozí (MV)'!N11*Přepočet!T11</f>
        <v>0</v>
      </c>
      <c r="O11" s="225">
        <f>'Model výchozí (MV)'!O11*Přepočet!U11</f>
        <v>0</v>
      </c>
      <c r="P11" s="225">
        <f>'Model výchozí (MV)'!P11*Přepočet!V11</f>
        <v>0</v>
      </c>
      <c r="Q11" s="225">
        <f>'Model výchozí (MV)'!Q11*Přepočet!W11</f>
        <v>0</v>
      </c>
      <c r="R11" s="225">
        <f>'Model výchozí (MV)'!R11*Přepočet!X11</f>
        <v>0</v>
      </c>
      <c r="S11" s="225">
        <f>'Model výchozí (MV)'!S11*Přepočet!Y11</f>
        <v>0</v>
      </c>
      <c r="T11" s="249">
        <f t="shared" si="0"/>
        <v>0</v>
      </c>
      <c r="U11" s="248">
        <f t="shared" si="1"/>
        <v>0</v>
      </c>
      <c r="V11" s="256"/>
      <c r="W11" s="256"/>
      <c r="X11" s="256"/>
      <c r="Y11" s="255"/>
    </row>
    <row r="12" spans="1:25" x14ac:dyDescent="0.25">
      <c r="A12" s="5"/>
      <c r="B12" s="6"/>
      <c r="C12" s="52" t="s">
        <v>53</v>
      </c>
      <c r="D12" s="18" t="s">
        <v>54</v>
      </c>
      <c r="E12" s="225">
        <f>'Model výchozí (MV)'!E12*Přepočet!K12</f>
        <v>0</v>
      </c>
      <c r="F12" s="225">
        <f>'Model výchozí (MV)'!F12*Přepočet!L12</f>
        <v>0</v>
      </c>
      <c r="G12" s="225">
        <f>'Model výchozí (MV)'!G12*Přepočet!M12</f>
        <v>0</v>
      </c>
      <c r="H12" s="225">
        <f>'Model výchozí (MV)'!H12*Přepočet!N12</f>
        <v>0</v>
      </c>
      <c r="I12" s="225">
        <f>'Model výchozí (MV)'!I12*Přepočet!O12</f>
        <v>0</v>
      </c>
      <c r="J12" s="225">
        <f>'Model výchozí (MV)'!J12*Přepočet!P12</f>
        <v>0</v>
      </c>
      <c r="K12" s="225">
        <f>'Model výchozí (MV)'!K12*Přepočet!Q12</f>
        <v>0</v>
      </c>
      <c r="L12" s="225">
        <f>'Model výchozí (MV)'!L12*Přepočet!R12</f>
        <v>0</v>
      </c>
      <c r="M12" s="225">
        <f>'Model výchozí (MV)'!M12*Přepočet!S12</f>
        <v>0</v>
      </c>
      <c r="N12" s="225">
        <f>'Model výchozí (MV)'!N12*Přepočet!T12</f>
        <v>0</v>
      </c>
      <c r="O12" s="225">
        <f>'Model výchozí (MV)'!O12*Přepočet!U12</f>
        <v>0</v>
      </c>
      <c r="P12" s="225">
        <f>'Model výchozí (MV)'!P12*Přepočet!V12</f>
        <v>0</v>
      </c>
      <c r="Q12" s="225">
        <f>'Model výchozí (MV)'!Q12*Přepočet!W12</f>
        <v>0</v>
      </c>
      <c r="R12" s="225">
        <f>'Model výchozí (MV)'!R12*Přepočet!X12</f>
        <v>0</v>
      </c>
      <c r="S12" s="225">
        <f>'Model výchozí (MV)'!S12*Přepočet!Y12</f>
        <v>0</v>
      </c>
      <c r="T12" s="249">
        <f t="shared" si="0"/>
        <v>0</v>
      </c>
      <c r="U12" s="248">
        <f t="shared" si="1"/>
        <v>0</v>
      </c>
      <c r="V12" s="256"/>
      <c r="W12" s="256"/>
      <c r="X12" s="256"/>
      <c r="Y12" s="255"/>
    </row>
    <row r="13" spans="1:25" x14ac:dyDescent="0.25">
      <c r="A13" s="5"/>
      <c r="B13" s="6"/>
      <c r="C13" s="52" t="s">
        <v>55</v>
      </c>
      <c r="D13" s="18" t="s">
        <v>56</v>
      </c>
      <c r="E13" s="225">
        <f>'Model výchozí (MV)'!E13*Přepočet!K13</f>
        <v>0</v>
      </c>
      <c r="F13" s="225">
        <f>'Model výchozí (MV)'!F13*Přepočet!L13</f>
        <v>0</v>
      </c>
      <c r="G13" s="225">
        <f>'Model výchozí (MV)'!G13*Přepočet!M13</f>
        <v>0</v>
      </c>
      <c r="H13" s="225">
        <f>'Model výchozí (MV)'!H13*Přepočet!N13</f>
        <v>0</v>
      </c>
      <c r="I13" s="225">
        <f>'Model výchozí (MV)'!I13*Přepočet!O13</f>
        <v>0</v>
      </c>
      <c r="J13" s="225">
        <f>'Model výchozí (MV)'!J13*Přepočet!P13</f>
        <v>0</v>
      </c>
      <c r="K13" s="225">
        <f>'Model výchozí (MV)'!K13*Přepočet!Q13</f>
        <v>0</v>
      </c>
      <c r="L13" s="225">
        <f>'Model výchozí (MV)'!L13*Přepočet!R13</f>
        <v>0</v>
      </c>
      <c r="M13" s="225">
        <f>'Model výchozí (MV)'!M13*Přepočet!S13</f>
        <v>0</v>
      </c>
      <c r="N13" s="225">
        <f>'Model výchozí (MV)'!N13*Přepočet!T13</f>
        <v>0</v>
      </c>
      <c r="O13" s="225">
        <f>'Model výchozí (MV)'!O13*Přepočet!U13</f>
        <v>0</v>
      </c>
      <c r="P13" s="225">
        <f>'Model výchozí (MV)'!P13*Přepočet!V13</f>
        <v>0</v>
      </c>
      <c r="Q13" s="225">
        <f>'Model výchozí (MV)'!Q13*Přepočet!W13</f>
        <v>0</v>
      </c>
      <c r="R13" s="225">
        <f>'Model výchozí (MV)'!R13*Přepočet!X13</f>
        <v>0</v>
      </c>
      <c r="S13" s="225">
        <f>'Model výchozí (MV)'!S13*Přepočet!Y13</f>
        <v>0</v>
      </c>
      <c r="T13" s="249">
        <f t="shared" si="0"/>
        <v>0</v>
      </c>
      <c r="U13" s="248">
        <f t="shared" si="1"/>
        <v>0</v>
      </c>
      <c r="V13" s="256"/>
      <c r="W13" s="256"/>
      <c r="X13" s="256"/>
      <c r="Y13" s="255"/>
    </row>
    <row r="14" spans="1:25" x14ac:dyDescent="0.25">
      <c r="A14" s="5"/>
      <c r="B14" s="6"/>
      <c r="C14" s="52" t="s">
        <v>57</v>
      </c>
      <c r="D14" s="18" t="s">
        <v>58</v>
      </c>
      <c r="E14" s="225">
        <f>'Model výchozí (MV)'!E14*Přepočet!K14</f>
        <v>0</v>
      </c>
      <c r="F14" s="225">
        <f>'Model výchozí (MV)'!F14*Přepočet!L14</f>
        <v>0</v>
      </c>
      <c r="G14" s="225">
        <f>'Model výchozí (MV)'!G14*Přepočet!M14</f>
        <v>0</v>
      </c>
      <c r="H14" s="225">
        <f>'Model výchozí (MV)'!H14*Přepočet!N14</f>
        <v>0</v>
      </c>
      <c r="I14" s="225">
        <f>'Model výchozí (MV)'!I14*Přepočet!O14</f>
        <v>0</v>
      </c>
      <c r="J14" s="225">
        <f>'Model výchozí (MV)'!J14*Přepočet!P14</f>
        <v>0</v>
      </c>
      <c r="K14" s="225">
        <f>'Model výchozí (MV)'!K14*Přepočet!Q14</f>
        <v>0</v>
      </c>
      <c r="L14" s="225">
        <f>'Model výchozí (MV)'!L14*Přepočet!R14</f>
        <v>0</v>
      </c>
      <c r="M14" s="225">
        <f>'Model výchozí (MV)'!M14*Přepočet!S14</f>
        <v>0</v>
      </c>
      <c r="N14" s="225">
        <f>'Model výchozí (MV)'!N14*Přepočet!T14</f>
        <v>0</v>
      </c>
      <c r="O14" s="225">
        <f>'Model výchozí (MV)'!O14*Přepočet!U14</f>
        <v>0</v>
      </c>
      <c r="P14" s="225">
        <f>'Model výchozí (MV)'!P14*Přepočet!V14</f>
        <v>0</v>
      </c>
      <c r="Q14" s="225">
        <f>'Model výchozí (MV)'!Q14*Přepočet!W14</f>
        <v>0</v>
      </c>
      <c r="R14" s="225">
        <f>'Model výchozí (MV)'!R14*Přepočet!X14</f>
        <v>0</v>
      </c>
      <c r="S14" s="225">
        <f>'Model výchozí (MV)'!S14*Přepočet!Y14</f>
        <v>0</v>
      </c>
      <c r="T14" s="249">
        <f t="shared" si="0"/>
        <v>0</v>
      </c>
      <c r="U14" s="248">
        <f t="shared" si="1"/>
        <v>0</v>
      </c>
      <c r="V14" s="256"/>
      <c r="W14" s="256"/>
      <c r="X14" s="256"/>
      <c r="Y14" s="255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225">
        <f>'Model výchozí (MV)'!E15*Přepočet!K15</f>
        <v>0</v>
      </c>
      <c r="F15" s="225">
        <f>'Model výchozí (MV)'!F15*Přepočet!L15</f>
        <v>0</v>
      </c>
      <c r="G15" s="225">
        <f>'Model výchozí (MV)'!G15*Přepočet!M15</f>
        <v>0</v>
      </c>
      <c r="H15" s="225">
        <f>'Model výchozí (MV)'!H15*Přepočet!N15</f>
        <v>0</v>
      </c>
      <c r="I15" s="225">
        <f>'Model výchozí (MV)'!I15*Přepočet!O15</f>
        <v>0</v>
      </c>
      <c r="J15" s="225">
        <f>'Model výchozí (MV)'!J15*Přepočet!P15</f>
        <v>0</v>
      </c>
      <c r="K15" s="225">
        <f>'Model výchozí (MV)'!K15*Přepočet!Q15</f>
        <v>0</v>
      </c>
      <c r="L15" s="225">
        <f>'Model výchozí (MV)'!L15*Přepočet!R15</f>
        <v>0</v>
      </c>
      <c r="M15" s="225">
        <f>'Model výchozí (MV)'!M15*Přepočet!S15</f>
        <v>0</v>
      </c>
      <c r="N15" s="225">
        <f>'Model výchozí (MV)'!N15*Přepočet!T15</f>
        <v>0</v>
      </c>
      <c r="O15" s="225">
        <f>'Model výchozí (MV)'!O15*Přepočet!U15</f>
        <v>0</v>
      </c>
      <c r="P15" s="225">
        <f>'Model výchozí (MV)'!P15*Přepočet!V15</f>
        <v>0</v>
      </c>
      <c r="Q15" s="225">
        <f>'Model výchozí (MV)'!Q15*Přepočet!W15</f>
        <v>0</v>
      </c>
      <c r="R15" s="225">
        <f>'Model výchozí (MV)'!R15*Přepočet!X15</f>
        <v>0</v>
      </c>
      <c r="S15" s="225">
        <f>'Model výchozí (MV)'!S15*Přepočet!Y15</f>
        <v>0</v>
      </c>
      <c r="T15" s="249">
        <f t="shared" si="0"/>
        <v>0</v>
      </c>
      <c r="U15" s="248">
        <f t="shared" si="1"/>
        <v>0</v>
      </c>
      <c r="V15" s="256"/>
      <c r="W15" s="256"/>
      <c r="X15" s="256"/>
      <c r="Y15" s="255"/>
    </row>
    <row r="16" spans="1:25" x14ac:dyDescent="0.25">
      <c r="A16" s="5"/>
      <c r="B16" s="6"/>
      <c r="C16" s="52" t="s">
        <v>60</v>
      </c>
      <c r="D16" s="18" t="s">
        <v>54</v>
      </c>
      <c r="E16" s="225">
        <f>'Model výchozí (MV)'!E16*Přepočet!K16</f>
        <v>0</v>
      </c>
      <c r="F16" s="225">
        <f>'Model výchozí (MV)'!F16*Přepočet!L16</f>
        <v>0</v>
      </c>
      <c r="G16" s="225">
        <f>'Model výchozí (MV)'!G16*Přepočet!M16</f>
        <v>0</v>
      </c>
      <c r="H16" s="225">
        <f>'Model výchozí (MV)'!H16*Přepočet!N16</f>
        <v>0</v>
      </c>
      <c r="I16" s="225">
        <f>'Model výchozí (MV)'!I16*Přepočet!O16</f>
        <v>0</v>
      </c>
      <c r="J16" s="225">
        <f>'Model výchozí (MV)'!J16*Přepočet!P16</f>
        <v>0</v>
      </c>
      <c r="K16" s="225">
        <f>'Model výchozí (MV)'!K16*Přepočet!Q16</f>
        <v>0</v>
      </c>
      <c r="L16" s="225">
        <f>'Model výchozí (MV)'!L16*Přepočet!R16</f>
        <v>0</v>
      </c>
      <c r="M16" s="225">
        <f>'Model výchozí (MV)'!M16*Přepočet!S16</f>
        <v>0</v>
      </c>
      <c r="N16" s="225">
        <f>'Model výchozí (MV)'!N16*Přepočet!T16</f>
        <v>0</v>
      </c>
      <c r="O16" s="225">
        <f>'Model výchozí (MV)'!O16*Přepočet!U16</f>
        <v>0</v>
      </c>
      <c r="P16" s="225">
        <f>'Model výchozí (MV)'!P16*Přepočet!V16</f>
        <v>0</v>
      </c>
      <c r="Q16" s="225">
        <f>'Model výchozí (MV)'!Q16*Přepočet!W16</f>
        <v>0</v>
      </c>
      <c r="R16" s="225">
        <f>'Model výchozí (MV)'!R16*Přepočet!X16</f>
        <v>0</v>
      </c>
      <c r="S16" s="225">
        <f>'Model výchozí (MV)'!S16*Přepočet!Y16</f>
        <v>0</v>
      </c>
      <c r="T16" s="249">
        <f t="shared" si="0"/>
        <v>0</v>
      </c>
      <c r="U16" s="248">
        <f t="shared" si="1"/>
        <v>0</v>
      </c>
      <c r="V16" s="256"/>
      <c r="W16" s="256"/>
      <c r="X16" s="256"/>
      <c r="Y16" s="255"/>
    </row>
    <row r="17" spans="1:25" x14ac:dyDescent="0.25">
      <c r="A17" s="5"/>
      <c r="B17" s="6"/>
      <c r="C17" s="52" t="s">
        <v>61</v>
      </c>
      <c r="D17" s="18" t="s">
        <v>56</v>
      </c>
      <c r="E17" s="225">
        <f>'Model výchozí (MV)'!E17*Přepočet!K17</f>
        <v>0</v>
      </c>
      <c r="F17" s="225">
        <f>'Model výchozí (MV)'!F17*Přepočet!L17</f>
        <v>0</v>
      </c>
      <c r="G17" s="225">
        <f>'Model výchozí (MV)'!G17*Přepočet!M17</f>
        <v>0</v>
      </c>
      <c r="H17" s="225">
        <f>'Model výchozí (MV)'!H17*Přepočet!N17</f>
        <v>0</v>
      </c>
      <c r="I17" s="225">
        <f>'Model výchozí (MV)'!I17*Přepočet!O17</f>
        <v>0</v>
      </c>
      <c r="J17" s="225">
        <f>'Model výchozí (MV)'!J17*Přepočet!P17</f>
        <v>0</v>
      </c>
      <c r="K17" s="225">
        <f>'Model výchozí (MV)'!K17*Přepočet!Q17</f>
        <v>0</v>
      </c>
      <c r="L17" s="225">
        <f>'Model výchozí (MV)'!L17*Přepočet!R17</f>
        <v>0</v>
      </c>
      <c r="M17" s="225">
        <f>'Model výchozí (MV)'!M17*Přepočet!S17</f>
        <v>0</v>
      </c>
      <c r="N17" s="225">
        <f>'Model výchozí (MV)'!N17*Přepočet!T17</f>
        <v>0</v>
      </c>
      <c r="O17" s="225">
        <f>'Model výchozí (MV)'!O17*Přepočet!U17</f>
        <v>0</v>
      </c>
      <c r="P17" s="225">
        <f>'Model výchozí (MV)'!P17*Přepočet!V17</f>
        <v>0</v>
      </c>
      <c r="Q17" s="225">
        <f>'Model výchozí (MV)'!Q17*Přepočet!W17</f>
        <v>0</v>
      </c>
      <c r="R17" s="225">
        <f>'Model výchozí (MV)'!R17*Přepočet!X17</f>
        <v>0</v>
      </c>
      <c r="S17" s="225">
        <f>'Model výchozí (MV)'!S17*Přepočet!Y17</f>
        <v>0</v>
      </c>
      <c r="T17" s="249">
        <f t="shared" si="0"/>
        <v>0</v>
      </c>
      <c r="U17" s="248">
        <f t="shared" si="1"/>
        <v>0</v>
      </c>
      <c r="V17" s="256"/>
      <c r="W17" s="256"/>
      <c r="X17" s="256"/>
      <c r="Y17" s="255"/>
    </row>
    <row r="18" spans="1:25" x14ac:dyDescent="0.25">
      <c r="A18" s="5"/>
      <c r="B18" s="6"/>
      <c r="C18" s="52" t="s">
        <v>62</v>
      </c>
      <c r="D18" s="18" t="s">
        <v>58</v>
      </c>
      <c r="E18" s="225">
        <f>'Model výchozí (MV)'!E18*Přepočet!K18</f>
        <v>0</v>
      </c>
      <c r="F18" s="225">
        <f>'Model výchozí (MV)'!F18*Přepočet!L18</f>
        <v>0</v>
      </c>
      <c r="G18" s="225">
        <f>'Model výchozí (MV)'!G18*Přepočet!M18</f>
        <v>0</v>
      </c>
      <c r="H18" s="225">
        <f>'Model výchozí (MV)'!H18*Přepočet!N18</f>
        <v>0</v>
      </c>
      <c r="I18" s="225">
        <f>'Model výchozí (MV)'!I18*Přepočet!O18</f>
        <v>0</v>
      </c>
      <c r="J18" s="225">
        <f>'Model výchozí (MV)'!J18*Přepočet!P18</f>
        <v>0</v>
      </c>
      <c r="K18" s="225">
        <f>'Model výchozí (MV)'!K18*Přepočet!Q18</f>
        <v>0</v>
      </c>
      <c r="L18" s="225">
        <f>'Model výchozí (MV)'!L18*Přepočet!R18</f>
        <v>0</v>
      </c>
      <c r="M18" s="225">
        <f>'Model výchozí (MV)'!M18*Přepočet!S18</f>
        <v>0</v>
      </c>
      <c r="N18" s="225">
        <f>'Model výchozí (MV)'!N18*Přepočet!T18</f>
        <v>0</v>
      </c>
      <c r="O18" s="225">
        <f>'Model výchozí (MV)'!O18*Přepočet!U18</f>
        <v>0</v>
      </c>
      <c r="P18" s="225">
        <f>'Model výchozí (MV)'!P18*Přepočet!V18</f>
        <v>0</v>
      </c>
      <c r="Q18" s="225">
        <f>'Model výchozí (MV)'!Q18*Přepočet!W18</f>
        <v>0</v>
      </c>
      <c r="R18" s="225">
        <f>'Model výchozí (MV)'!R18*Přepočet!X18</f>
        <v>0</v>
      </c>
      <c r="S18" s="225">
        <f>'Model výchozí (MV)'!S18*Přepočet!Y18</f>
        <v>0</v>
      </c>
      <c r="T18" s="249">
        <f t="shared" si="0"/>
        <v>0</v>
      </c>
      <c r="U18" s="248">
        <f t="shared" si="1"/>
        <v>0</v>
      </c>
      <c r="V18" s="256"/>
      <c r="W18" s="256"/>
      <c r="X18" s="256"/>
      <c r="Y18" s="255"/>
    </row>
    <row r="19" spans="1:25" x14ac:dyDescent="0.25">
      <c r="A19" s="5">
        <v>9</v>
      </c>
      <c r="B19" s="6" t="s">
        <v>63</v>
      </c>
      <c r="C19" s="52"/>
      <c r="D19" s="18"/>
      <c r="E19" s="225">
        <f>'Model výchozí (MV)'!E19*Přepočet!K19</f>
        <v>0</v>
      </c>
      <c r="F19" s="225">
        <f>'Model výchozí (MV)'!F19*Přepočet!L19</f>
        <v>0</v>
      </c>
      <c r="G19" s="225">
        <f>'Model výchozí (MV)'!G19*Přepočet!M19</f>
        <v>0</v>
      </c>
      <c r="H19" s="225">
        <f>'Model výchozí (MV)'!H19*Přepočet!N19</f>
        <v>0</v>
      </c>
      <c r="I19" s="225">
        <f>'Model výchozí (MV)'!I19*Přepočet!O19</f>
        <v>0</v>
      </c>
      <c r="J19" s="225">
        <f>'Model výchozí (MV)'!J19*Přepočet!P19</f>
        <v>0</v>
      </c>
      <c r="K19" s="225">
        <f>'Model výchozí (MV)'!K19*Přepočet!Q19</f>
        <v>0</v>
      </c>
      <c r="L19" s="225">
        <f>'Model výchozí (MV)'!L19*Přepočet!R19</f>
        <v>0</v>
      </c>
      <c r="M19" s="225">
        <f>'Model výchozí (MV)'!M19*Přepočet!S19</f>
        <v>0</v>
      </c>
      <c r="N19" s="225">
        <f>'Model výchozí (MV)'!N19*Přepočet!T19</f>
        <v>0</v>
      </c>
      <c r="O19" s="225">
        <f>'Model výchozí (MV)'!O19*Přepočet!U19</f>
        <v>0</v>
      </c>
      <c r="P19" s="225">
        <f>'Model výchozí (MV)'!P19*Přepočet!V19</f>
        <v>0</v>
      </c>
      <c r="Q19" s="225">
        <f>'Model výchozí (MV)'!Q19*Přepočet!W19</f>
        <v>0</v>
      </c>
      <c r="R19" s="225">
        <f>'Model výchozí (MV)'!R19*Přepočet!X19</f>
        <v>0</v>
      </c>
      <c r="S19" s="225">
        <f>'Model výchozí (MV)'!S19*Přepočet!Y19</f>
        <v>0</v>
      </c>
      <c r="T19" s="249">
        <f t="shared" si="0"/>
        <v>0</v>
      </c>
      <c r="U19" s="248">
        <f t="shared" si="1"/>
        <v>0</v>
      </c>
      <c r="V19" s="256"/>
      <c r="W19" s="256"/>
      <c r="X19" s="256"/>
      <c r="Y19" s="255"/>
    </row>
    <row r="20" spans="1:25" x14ac:dyDescent="0.25">
      <c r="A20" s="5">
        <v>10</v>
      </c>
      <c r="B20" s="6" t="s">
        <v>64</v>
      </c>
      <c r="C20" s="52"/>
      <c r="D20" s="18"/>
      <c r="E20" s="225">
        <f>'Model výchozí (MV)'!E20*Přepočet!K20</f>
        <v>0</v>
      </c>
      <c r="F20" s="225">
        <f>'Model výchozí (MV)'!F20*Přepočet!L20</f>
        <v>0</v>
      </c>
      <c r="G20" s="225">
        <f>'Model výchozí (MV)'!G20*Přepočet!M20</f>
        <v>0</v>
      </c>
      <c r="H20" s="225">
        <f>'Model výchozí (MV)'!H20*Přepočet!N20</f>
        <v>0</v>
      </c>
      <c r="I20" s="225">
        <f>'Model výchozí (MV)'!I20*Přepočet!O20</f>
        <v>0</v>
      </c>
      <c r="J20" s="225">
        <f>'Model výchozí (MV)'!J20*Přepočet!P20</f>
        <v>0</v>
      </c>
      <c r="K20" s="225">
        <f>'Model výchozí (MV)'!K20*Přepočet!Q20</f>
        <v>0</v>
      </c>
      <c r="L20" s="225">
        <f>'Model výchozí (MV)'!L20*Přepočet!R20</f>
        <v>0</v>
      </c>
      <c r="M20" s="225">
        <f>'Model výchozí (MV)'!M20*Přepočet!S20</f>
        <v>0</v>
      </c>
      <c r="N20" s="225">
        <f>'Model výchozí (MV)'!N20*Přepočet!T20</f>
        <v>0</v>
      </c>
      <c r="O20" s="225">
        <f>'Model výchozí (MV)'!O20*Přepočet!U20</f>
        <v>0</v>
      </c>
      <c r="P20" s="225">
        <f>'Model výchozí (MV)'!P20*Přepočet!V20</f>
        <v>0</v>
      </c>
      <c r="Q20" s="225">
        <f>'Model výchozí (MV)'!Q20*Přepočet!W20</f>
        <v>0</v>
      </c>
      <c r="R20" s="225">
        <f>'Model výchozí (MV)'!R20*Přepočet!X20</f>
        <v>0</v>
      </c>
      <c r="S20" s="225">
        <f>'Model výchozí (MV)'!S20*Přepočet!Y20</f>
        <v>0</v>
      </c>
      <c r="T20" s="249">
        <f t="shared" si="0"/>
        <v>0</v>
      </c>
      <c r="U20" s="248">
        <f t="shared" si="1"/>
        <v>0</v>
      </c>
      <c r="V20" s="256"/>
      <c r="W20" s="256"/>
      <c r="X20" s="256"/>
      <c r="Y20" s="255"/>
    </row>
    <row r="21" spans="1:25" x14ac:dyDescent="0.25">
      <c r="A21" s="5">
        <v>11</v>
      </c>
      <c r="B21" s="6" t="s">
        <v>65</v>
      </c>
      <c r="C21" s="52"/>
      <c r="D21" s="18"/>
      <c r="E21" s="225">
        <f>'Model výchozí (MV)'!E21*Přepočet!K21</f>
        <v>0</v>
      </c>
      <c r="F21" s="225">
        <f>'Model výchozí (MV)'!F21*Přepočet!L21</f>
        <v>0</v>
      </c>
      <c r="G21" s="225">
        <f>'Model výchozí (MV)'!G21*Přepočet!M21</f>
        <v>0</v>
      </c>
      <c r="H21" s="225">
        <f>'Model výchozí (MV)'!H21*Přepočet!N21</f>
        <v>0</v>
      </c>
      <c r="I21" s="225">
        <f>'Model výchozí (MV)'!I21*Přepočet!O21</f>
        <v>0</v>
      </c>
      <c r="J21" s="225">
        <f>'Model výchozí (MV)'!J21*Přepočet!P21</f>
        <v>0</v>
      </c>
      <c r="K21" s="225">
        <f>'Model výchozí (MV)'!K21*Přepočet!Q21</f>
        <v>0</v>
      </c>
      <c r="L21" s="225">
        <f>'Model výchozí (MV)'!L21*Přepočet!R21</f>
        <v>0</v>
      </c>
      <c r="M21" s="225">
        <f>'Model výchozí (MV)'!M21*Přepočet!S21</f>
        <v>0</v>
      </c>
      <c r="N21" s="225">
        <f>'Model výchozí (MV)'!N21*Přepočet!T21</f>
        <v>0</v>
      </c>
      <c r="O21" s="225">
        <f>'Model výchozí (MV)'!O21*Přepočet!U21</f>
        <v>0</v>
      </c>
      <c r="P21" s="225">
        <f>'Model výchozí (MV)'!P21*Přepočet!V21</f>
        <v>0</v>
      </c>
      <c r="Q21" s="225">
        <f>'Model výchozí (MV)'!Q21*Přepočet!W21</f>
        <v>0</v>
      </c>
      <c r="R21" s="225">
        <f>'Model výchozí (MV)'!R21*Přepočet!X21</f>
        <v>0</v>
      </c>
      <c r="S21" s="225">
        <f>'Model výchozí (MV)'!S21*Přepočet!Y21</f>
        <v>0</v>
      </c>
      <c r="T21" s="249">
        <f t="shared" si="0"/>
        <v>0</v>
      </c>
      <c r="U21" s="248">
        <f t="shared" si="1"/>
        <v>0</v>
      </c>
      <c r="V21" s="256"/>
      <c r="W21" s="256"/>
      <c r="X21" s="256"/>
      <c r="Y21" s="255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225">
        <f>'Model výchozí (MV)'!E22*Přepočet!K22</f>
        <v>0</v>
      </c>
      <c r="F22" s="225">
        <f>'Model výchozí (MV)'!F22*Přepočet!L22</f>
        <v>0</v>
      </c>
      <c r="G22" s="225">
        <f>'Model výchozí (MV)'!G22*Přepočet!M22</f>
        <v>0</v>
      </c>
      <c r="H22" s="225">
        <f>'Model výchozí (MV)'!H22*Přepočet!N22</f>
        <v>0</v>
      </c>
      <c r="I22" s="225">
        <f>'Model výchozí (MV)'!I22*Přepočet!O22</f>
        <v>0</v>
      </c>
      <c r="J22" s="225">
        <f>'Model výchozí (MV)'!J22*Přepočet!P22</f>
        <v>0</v>
      </c>
      <c r="K22" s="225">
        <f>'Model výchozí (MV)'!K22*Přepočet!Q22</f>
        <v>0</v>
      </c>
      <c r="L22" s="225">
        <f>'Model výchozí (MV)'!L22*Přepočet!R22</f>
        <v>0</v>
      </c>
      <c r="M22" s="225">
        <f>'Model výchozí (MV)'!M22*Přepočet!S22</f>
        <v>0</v>
      </c>
      <c r="N22" s="225">
        <f>'Model výchozí (MV)'!N22*Přepočet!T22</f>
        <v>0</v>
      </c>
      <c r="O22" s="225">
        <f>'Model výchozí (MV)'!O22*Přepočet!U22</f>
        <v>0</v>
      </c>
      <c r="P22" s="225">
        <f>'Model výchozí (MV)'!P22*Přepočet!V22</f>
        <v>0</v>
      </c>
      <c r="Q22" s="225">
        <f>'Model výchozí (MV)'!Q22*Přepočet!W22</f>
        <v>0</v>
      </c>
      <c r="R22" s="225">
        <f>'Model výchozí (MV)'!R22*Přepočet!X22</f>
        <v>0</v>
      </c>
      <c r="S22" s="225">
        <f>'Model výchozí (MV)'!S22*Přepočet!Y22</f>
        <v>0</v>
      </c>
      <c r="T22" s="249">
        <f t="shared" si="0"/>
        <v>0</v>
      </c>
      <c r="U22" s="248">
        <f t="shared" si="1"/>
        <v>0</v>
      </c>
      <c r="V22" s="256"/>
      <c r="W22" s="256"/>
      <c r="X22" s="256"/>
      <c r="Y22" s="255"/>
    </row>
    <row r="23" spans="1:25" x14ac:dyDescent="0.25">
      <c r="A23" s="5"/>
      <c r="B23" s="6"/>
      <c r="C23" s="52" t="s">
        <v>69</v>
      </c>
      <c r="D23" s="18" t="s">
        <v>49</v>
      </c>
      <c r="E23" s="225">
        <f>'Model výchozí (MV)'!E23*Přepočet!K23</f>
        <v>0</v>
      </c>
      <c r="F23" s="225">
        <f>'Model výchozí (MV)'!F23*Přepočet!L23</f>
        <v>0</v>
      </c>
      <c r="G23" s="225">
        <f>'Model výchozí (MV)'!G23*Přepočet!M23</f>
        <v>0</v>
      </c>
      <c r="H23" s="225">
        <f>'Model výchozí (MV)'!H23*Přepočet!N23</f>
        <v>0</v>
      </c>
      <c r="I23" s="225">
        <f>'Model výchozí (MV)'!I23*Přepočet!O23</f>
        <v>0</v>
      </c>
      <c r="J23" s="225">
        <f>'Model výchozí (MV)'!J23*Přepočet!P23</f>
        <v>0</v>
      </c>
      <c r="K23" s="225">
        <f>'Model výchozí (MV)'!K23*Přepočet!Q23</f>
        <v>0</v>
      </c>
      <c r="L23" s="225">
        <f>'Model výchozí (MV)'!L23*Přepočet!R23</f>
        <v>0</v>
      </c>
      <c r="M23" s="225">
        <f>'Model výchozí (MV)'!M23*Přepočet!S23</f>
        <v>0</v>
      </c>
      <c r="N23" s="225">
        <f>'Model výchozí (MV)'!N23*Přepočet!T23</f>
        <v>0</v>
      </c>
      <c r="O23" s="225">
        <f>'Model výchozí (MV)'!O23*Přepočet!U23</f>
        <v>0</v>
      </c>
      <c r="P23" s="225">
        <f>'Model výchozí (MV)'!P23*Přepočet!V23</f>
        <v>0</v>
      </c>
      <c r="Q23" s="225">
        <f>'Model výchozí (MV)'!Q23*Přepočet!W23</f>
        <v>0</v>
      </c>
      <c r="R23" s="225">
        <f>'Model výchozí (MV)'!R23*Přepočet!X23</f>
        <v>0</v>
      </c>
      <c r="S23" s="225">
        <f>'Model výchozí (MV)'!S23*Přepočet!Y23</f>
        <v>0</v>
      </c>
      <c r="T23" s="249">
        <f t="shared" si="0"/>
        <v>0</v>
      </c>
      <c r="U23" s="248">
        <f t="shared" si="1"/>
        <v>0</v>
      </c>
      <c r="V23" s="256"/>
      <c r="W23" s="256"/>
      <c r="X23" s="256"/>
      <c r="Y23" s="255"/>
    </row>
    <row r="24" spans="1:25" x14ac:dyDescent="0.25">
      <c r="A24" s="5">
        <v>13</v>
      </c>
      <c r="B24" s="6" t="s">
        <v>70</v>
      </c>
      <c r="C24" s="6"/>
      <c r="D24" s="18"/>
      <c r="E24" s="225">
        <f>'Model výchozí (MV)'!E24*Přepočet!K24</f>
        <v>0</v>
      </c>
      <c r="F24" s="225">
        <f>'Model výchozí (MV)'!F24*Přepočet!L24</f>
        <v>0</v>
      </c>
      <c r="G24" s="225">
        <f>'Model výchozí (MV)'!G24*Přepočet!M24</f>
        <v>0</v>
      </c>
      <c r="H24" s="225">
        <f>'Model výchozí (MV)'!H24*Přepočet!N24</f>
        <v>0</v>
      </c>
      <c r="I24" s="225">
        <f>'Model výchozí (MV)'!I24*Přepočet!O24</f>
        <v>0</v>
      </c>
      <c r="J24" s="225">
        <f>'Model výchozí (MV)'!J24*Přepočet!P24</f>
        <v>0</v>
      </c>
      <c r="K24" s="225">
        <f>'Model výchozí (MV)'!K24*Přepočet!Q24</f>
        <v>0</v>
      </c>
      <c r="L24" s="225">
        <f>'Model výchozí (MV)'!L24*Přepočet!R24</f>
        <v>0</v>
      </c>
      <c r="M24" s="225">
        <f>'Model výchozí (MV)'!M24*Přepočet!S24</f>
        <v>0</v>
      </c>
      <c r="N24" s="225">
        <f>'Model výchozí (MV)'!N24*Přepočet!T24</f>
        <v>0</v>
      </c>
      <c r="O24" s="225">
        <f>'Model výchozí (MV)'!O24*Přepočet!U24</f>
        <v>0</v>
      </c>
      <c r="P24" s="225">
        <f>'Model výchozí (MV)'!P24*Přepočet!V24</f>
        <v>0</v>
      </c>
      <c r="Q24" s="225">
        <f>'Model výchozí (MV)'!Q24*Přepočet!W24</f>
        <v>0</v>
      </c>
      <c r="R24" s="225">
        <f>'Model výchozí (MV)'!R24*Přepočet!X24</f>
        <v>0</v>
      </c>
      <c r="S24" s="225">
        <f>'Model výchozí (MV)'!S24*Přepočet!Y24</f>
        <v>0</v>
      </c>
      <c r="T24" s="249">
        <f t="shared" si="0"/>
        <v>0</v>
      </c>
      <c r="U24" s="248">
        <f t="shared" si="1"/>
        <v>0</v>
      </c>
      <c r="V24" s="256"/>
      <c r="W24" s="256"/>
      <c r="X24" s="256"/>
      <c r="Y24" s="255"/>
    </row>
    <row r="25" spans="1:25" x14ac:dyDescent="0.25">
      <c r="A25" s="5">
        <v>14</v>
      </c>
      <c r="B25" s="6" t="s">
        <v>71</v>
      </c>
      <c r="C25" s="6"/>
      <c r="D25" s="18"/>
      <c r="E25" s="225">
        <f>'Model výchozí (MV)'!E25*Přepočet!K25</f>
        <v>0</v>
      </c>
      <c r="F25" s="225">
        <f>'Model výchozí (MV)'!F25*Přepočet!L25</f>
        <v>0</v>
      </c>
      <c r="G25" s="225">
        <f>'Model výchozí (MV)'!G25*Přepočet!M25</f>
        <v>0</v>
      </c>
      <c r="H25" s="225">
        <f>'Model výchozí (MV)'!H25*Přepočet!N25</f>
        <v>0</v>
      </c>
      <c r="I25" s="225">
        <f>'Model výchozí (MV)'!I25*Přepočet!O25</f>
        <v>0</v>
      </c>
      <c r="J25" s="225">
        <f>'Model výchozí (MV)'!J25*Přepočet!P25</f>
        <v>0</v>
      </c>
      <c r="K25" s="225">
        <f>'Model výchozí (MV)'!K25*Přepočet!Q25</f>
        <v>0</v>
      </c>
      <c r="L25" s="225">
        <f>'Model výchozí (MV)'!L25*Přepočet!R25</f>
        <v>0</v>
      </c>
      <c r="M25" s="225">
        <f>'Model výchozí (MV)'!M25*Přepočet!S25</f>
        <v>0</v>
      </c>
      <c r="N25" s="225">
        <f>'Model výchozí (MV)'!N25*Přepočet!T25</f>
        <v>0</v>
      </c>
      <c r="O25" s="225">
        <f>'Model výchozí (MV)'!O25*Přepočet!U25</f>
        <v>0</v>
      </c>
      <c r="P25" s="225">
        <f>'Model výchozí (MV)'!P25*Přepočet!V25</f>
        <v>0</v>
      </c>
      <c r="Q25" s="225">
        <f>'Model výchozí (MV)'!Q25*Přepočet!W25</f>
        <v>0</v>
      </c>
      <c r="R25" s="225">
        <f>'Model výchozí (MV)'!R25*Přepočet!X25</f>
        <v>0</v>
      </c>
      <c r="S25" s="225">
        <f>'Model výchozí (MV)'!S25*Přepočet!Y25</f>
        <v>0</v>
      </c>
      <c r="T25" s="249">
        <f t="shared" si="0"/>
        <v>0</v>
      </c>
      <c r="U25" s="248">
        <f t="shared" si="1"/>
        <v>0</v>
      </c>
      <c r="V25" s="256"/>
      <c r="W25" s="256"/>
      <c r="X25" s="256"/>
      <c r="Y25" s="255"/>
    </row>
    <row r="26" spans="1:25" x14ac:dyDescent="0.25">
      <c r="A26" s="5">
        <v>15</v>
      </c>
      <c r="B26" s="6" t="s">
        <v>72</v>
      </c>
      <c r="C26" s="6"/>
      <c r="D26" s="18"/>
      <c r="E26" s="225">
        <f>'Model výchozí (MV)'!E26*Přepočet!K26</f>
        <v>0</v>
      </c>
      <c r="F26" s="225">
        <f>'Model výchozí (MV)'!F26*Přepočet!L26</f>
        <v>0</v>
      </c>
      <c r="G26" s="225">
        <f>'Model výchozí (MV)'!G26*Přepočet!M26</f>
        <v>0</v>
      </c>
      <c r="H26" s="225">
        <f>'Model výchozí (MV)'!H26*Přepočet!N26</f>
        <v>0</v>
      </c>
      <c r="I26" s="225">
        <f>'Model výchozí (MV)'!I26*Přepočet!O26</f>
        <v>0</v>
      </c>
      <c r="J26" s="225">
        <f>'Model výchozí (MV)'!J26*Přepočet!P26</f>
        <v>0</v>
      </c>
      <c r="K26" s="225">
        <f>'Model výchozí (MV)'!K26*Přepočet!Q26</f>
        <v>0</v>
      </c>
      <c r="L26" s="225">
        <f>'Model výchozí (MV)'!L26*Přepočet!R26</f>
        <v>0</v>
      </c>
      <c r="M26" s="225">
        <f>'Model výchozí (MV)'!M26*Přepočet!S26</f>
        <v>0</v>
      </c>
      <c r="N26" s="225">
        <f>'Model výchozí (MV)'!N26*Přepočet!T26</f>
        <v>0</v>
      </c>
      <c r="O26" s="225">
        <f>'Model výchozí (MV)'!O26*Přepočet!U26</f>
        <v>0</v>
      </c>
      <c r="P26" s="225">
        <f>'Model výchozí (MV)'!P26*Přepočet!V26</f>
        <v>0</v>
      </c>
      <c r="Q26" s="225">
        <f>'Model výchozí (MV)'!Q26*Přepočet!W26</f>
        <v>0</v>
      </c>
      <c r="R26" s="225">
        <f>'Model výchozí (MV)'!R26*Přepočet!X26</f>
        <v>0</v>
      </c>
      <c r="S26" s="225">
        <f>'Model výchozí (MV)'!S26*Přepočet!Y26</f>
        <v>0</v>
      </c>
      <c r="T26" s="249">
        <f t="shared" si="0"/>
        <v>0</v>
      </c>
      <c r="U26" s="248">
        <f t="shared" si="1"/>
        <v>0</v>
      </c>
      <c r="V26" s="256"/>
      <c r="W26" s="256"/>
      <c r="X26" s="256"/>
      <c r="Y26" s="255"/>
    </row>
    <row r="27" spans="1:25" x14ac:dyDescent="0.25">
      <c r="A27" s="20">
        <v>17</v>
      </c>
      <c r="B27" s="21" t="s">
        <v>73</v>
      </c>
      <c r="C27" s="21"/>
      <c r="D27" s="112"/>
      <c r="E27" s="225">
        <f>'Model výchozí (MV)'!E27*Přepočet!K27</f>
        <v>0</v>
      </c>
      <c r="F27" s="225">
        <f>'Model výchozí (MV)'!F27*Přepočet!L27</f>
        <v>0</v>
      </c>
      <c r="G27" s="225">
        <f>'Model výchozí (MV)'!G27*Přepočet!M27</f>
        <v>0</v>
      </c>
      <c r="H27" s="225">
        <f>'Model výchozí (MV)'!H27*Přepočet!N27</f>
        <v>0</v>
      </c>
      <c r="I27" s="225">
        <f>'Model výchozí (MV)'!I27*Přepočet!O27</f>
        <v>0</v>
      </c>
      <c r="J27" s="225">
        <f>'Model výchozí (MV)'!J27*Přepočet!P27</f>
        <v>0</v>
      </c>
      <c r="K27" s="225">
        <f>'Model výchozí (MV)'!K27*Přepočet!Q27</f>
        <v>0</v>
      </c>
      <c r="L27" s="225">
        <f>'Model výchozí (MV)'!L27*Přepočet!R27</f>
        <v>0</v>
      </c>
      <c r="M27" s="225">
        <f>'Model výchozí (MV)'!M27*Přepočet!S27</f>
        <v>0</v>
      </c>
      <c r="N27" s="225">
        <f>'Model výchozí (MV)'!N27*Přepočet!T27</f>
        <v>0</v>
      </c>
      <c r="O27" s="225">
        <f>'Model výchozí (MV)'!O27*Přepočet!U27</f>
        <v>0</v>
      </c>
      <c r="P27" s="225">
        <f>'Model výchozí (MV)'!P27*Přepočet!V27</f>
        <v>0</v>
      </c>
      <c r="Q27" s="225">
        <f>'Model výchozí (MV)'!Q27*Přepočet!W27</f>
        <v>0</v>
      </c>
      <c r="R27" s="225">
        <f>'Model výchozí (MV)'!R27*Přepočet!X27</f>
        <v>0</v>
      </c>
      <c r="S27" s="225">
        <f>'Model výchozí (MV)'!S27*Přepočet!Y27</f>
        <v>0</v>
      </c>
      <c r="T27" s="254">
        <f t="shared" si="0"/>
        <v>0</v>
      </c>
      <c r="U27" s="248">
        <f t="shared" si="1"/>
        <v>0</v>
      </c>
      <c r="V27" s="253"/>
      <c r="W27" s="253"/>
      <c r="X27" s="253"/>
      <c r="Y27" s="252"/>
    </row>
    <row r="28" spans="1:25" s="1" customFormat="1" ht="15.75" thickBot="1" x14ac:dyDescent="0.3">
      <c r="A28" s="8">
        <v>21</v>
      </c>
      <c r="B28" s="9" t="s">
        <v>264</v>
      </c>
      <c r="C28" s="9"/>
      <c r="D28" s="59"/>
      <c r="E28" s="251">
        <f t="shared" ref="E28:S28" si="2">SUM(E3:E27)</f>
        <v>0</v>
      </c>
      <c r="F28" s="251">
        <f t="shared" si="2"/>
        <v>0</v>
      </c>
      <c r="G28" s="251">
        <f t="shared" si="2"/>
        <v>0</v>
      </c>
      <c r="H28" s="251">
        <f t="shared" si="2"/>
        <v>0</v>
      </c>
      <c r="I28" s="251">
        <f t="shared" si="2"/>
        <v>0</v>
      </c>
      <c r="J28" s="251">
        <f t="shared" si="2"/>
        <v>0</v>
      </c>
      <c r="K28" s="251">
        <f t="shared" si="2"/>
        <v>0</v>
      </c>
      <c r="L28" s="251">
        <f t="shared" si="2"/>
        <v>0</v>
      </c>
      <c r="M28" s="251">
        <f t="shared" si="2"/>
        <v>0</v>
      </c>
      <c r="N28" s="251">
        <f t="shared" si="2"/>
        <v>0</v>
      </c>
      <c r="O28" s="251">
        <f t="shared" si="2"/>
        <v>0</v>
      </c>
      <c r="P28" s="251">
        <f t="shared" si="2"/>
        <v>0</v>
      </c>
      <c r="Q28" s="251">
        <f t="shared" si="2"/>
        <v>0</v>
      </c>
      <c r="R28" s="251">
        <f t="shared" si="2"/>
        <v>0</v>
      </c>
      <c r="S28" s="251">
        <f t="shared" si="2"/>
        <v>0</v>
      </c>
      <c r="T28" s="247">
        <f t="shared" si="0"/>
        <v>0</v>
      </c>
      <c r="U28" s="246">
        <f t="shared" si="1"/>
        <v>0</v>
      </c>
      <c r="V28" s="251"/>
      <c r="W28" s="251"/>
      <c r="X28" s="251"/>
      <c r="Y28" s="250"/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243">
        <f>'Provoz výchozí'!AG3</f>
        <v>3181517.4999999995</v>
      </c>
      <c r="F29" s="243">
        <f>'Provoz výchozí'!AH3</f>
        <v>3181517.4999999995</v>
      </c>
      <c r="G29" s="243">
        <f>'Provoz výchozí'!AI3</f>
        <v>3181517.4999999995</v>
      </c>
      <c r="H29" s="243">
        <f>'Provoz výchozí'!AJ3</f>
        <v>3181517.4999999995</v>
      </c>
      <c r="I29" s="243">
        <f>'Provoz výchozí'!AK3</f>
        <v>3181517.4999999995</v>
      </c>
      <c r="J29" s="243">
        <f>'Provoz výchozí'!AL3</f>
        <v>3181517.4999999995</v>
      </c>
      <c r="K29" s="243">
        <f>'Provoz výchozí'!AM3</f>
        <v>3181517.4999999995</v>
      </c>
      <c r="L29" s="243">
        <f>'Provoz výchozí'!AN3</f>
        <v>3181517.4999999995</v>
      </c>
      <c r="M29" s="243">
        <f>'Provoz výchozí'!AO3</f>
        <v>3181517.4999999995</v>
      </c>
      <c r="N29" s="243">
        <f>'Provoz výchozí'!AP3</f>
        <v>3181517.4999999995</v>
      </c>
      <c r="O29" s="243">
        <f>'Provoz výchozí'!AQ3</f>
        <v>3181517.4999999995</v>
      </c>
      <c r="P29" s="243">
        <f>'Provoz výchozí'!AR3</f>
        <v>3181517.4999999995</v>
      </c>
      <c r="Q29" s="243">
        <f>'Provoz výchozí'!AS3</f>
        <v>3181517.4999999995</v>
      </c>
      <c r="R29" s="243">
        <f>'Provoz výchozí'!AT3</f>
        <v>3181517.4999999995</v>
      </c>
      <c r="S29" s="243">
        <f>'Provoz výchozí'!AU3</f>
        <v>3181517.4999999995</v>
      </c>
      <c r="T29" s="244">
        <f t="shared" si="0"/>
        <v>47722762.499999993</v>
      </c>
      <c r="U29" s="245">
        <f>AVERAGE(E29:S29)</f>
        <v>3181517.4999999995</v>
      </c>
      <c r="V29" s="243"/>
      <c r="W29" s="243"/>
      <c r="X29" s="243"/>
      <c r="Y29" s="242"/>
    </row>
    <row r="30" spans="1:25" s="1" customFormat="1" ht="15.75" thickBot="1" x14ac:dyDescent="0.3">
      <c r="A30" s="8">
        <v>27</v>
      </c>
      <c r="B30" s="9" t="s">
        <v>263</v>
      </c>
      <c r="C30" s="9"/>
      <c r="D30" s="59"/>
      <c r="E30" s="239">
        <f t="shared" ref="E30:U30" si="3">IFERROR(E28/E29,0)</f>
        <v>0</v>
      </c>
      <c r="F30" s="239">
        <f t="shared" si="3"/>
        <v>0</v>
      </c>
      <c r="G30" s="239">
        <f t="shared" si="3"/>
        <v>0</v>
      </c>
      <c r="H30" s="239">
        <f t="shared" si="3"/>
        <v>0</v>
      </c>
      <c r="I30" s="239">
        <f t="shared" si="3"/>
        <v>0</v>
      </c>
      <c r="J30" s="239">
        <f t="shared" si="3"/>
        <v>0</v>
      </c>
      <c r="K30" s="239">
        <f t="shared" si="3"/>
        <v>0</v>
      </c>
      <c r="L30" s="239">
        <f t="shared" si="3"/>
        <v>0</v>
      </c>
      <c r="M30" s="239">
        <f t="shared" si="3"/>
        <v>0</v>
      </c>
      <c r="N30" s="239">
        <f t="shared" si="3"/>
        <v>0</v>
      </c>
      <c r="O30" s="239">
        <f t="shared" si="3"/>
        <v>0</v>
      </c>
      <c r="P30" s="239">
        <f t="shared" si="3"/>
        <v>0</v>
      </c>
      <c r="Q30" s="239">
        <f t="shared" si="3"/>
        <v>0</v>
      </c>
      <c r="R30" s="239">
        <f t="shared" si="3"/>
        <v>0</v>
      </c>
      <c r="S30" s="239">
        <f t="shared" si="3"/>
        <v>0</v>
      </c>
      <c r="T30" s="241">
        <f t="shared" si="3"/>
        <v>0</v>
      </c>
      <c r="U30" s="240">
        <f t="shared" si="3"/>
        <v>0</v>
      </c>
      <c r="V30" s="239"/>
      <c r="W30" s="239"/>
      <c r="X30" s="239"/>
      <c r="Y30" s="238"/>
    </row>
    <row r="31" spans="1:25" ht="15" hidden="1" customHeight="1" x14ac:dyDescent="0.25">
      <c r="A31" s="237"/>
      <c r="B31" s="226" t="s">
        <v>262</v>
      </c>
      <c r="C31" s="236"/>
      <c r="D31" s="226"/>
      <c r="E31" s="235"/>
      <c r="F31" s="234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2"/>
      <c r="T31" s="231"/>
      <c r="U31" s="230"/>
      <c r="V31" s="196"/>
      <c r="W31" s="196"/>
      <c r="X31" s="196"/>
      <c r="Y31" s="196"/>
    </row>
    <row r="32" spans="1:25" ht="15" hidden="1" customHeight="1" thickBot="1" x14ac:dyDescent="0.3">
      <c r="A32" s="229"/>
      <c r="B32" s="56" t="s">
        <v>261</v>
      </c>
      <c r="C32" s="2"/>
      <c r="D32" s="56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7"/>
      <c r="T32" s="143"/>
      <c r="U32" s="163"/>
    </row>
  </sheetData>
  <sheetProtection algorithmName="SHA-512" hashValue="gFx6Ddw56iqZ48yP2+oOjUOw6v7zHkBH/nhVNuH691Qvh91D3Bt0EVDHNrxYJa9QG4mnItsU8fHlW6qYEGHK7A==" saltValue="OZ2m10PQpoW7LFIZxw9QBA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44" orientation="portrait" r:id="rId1"/>
  <headerFooter>
    <oddFooter>&amp;L&amp;F&amp;C&amp;A&amp;Rstránka &amp;P</oddFooter>
  </headerFooter>
  <ignoredErrors>
    <ignoredError sqref="C9:D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80987-CEC9-4CE7-973A-542949070536}">
  <sheetPr>
    <tabColor theme="0" tint="-0.499984740745262"/>
    <pageSetUpPr fitToPage="1"/>
  </sheetPr>
  <dimension ref="A1:C5"/>
  <sheetViews>
    <sheetView showGridLines="0" workbookViewId="0">
      <selection activeCell="B5" sqref="B5"/>
    </sheetView>
  </sheetViews>
  <sheetFormatPr defaultColWidth="0" defaultRowHeight="14.45" customHeight="1" zeroHeight="1" x14ac:dyDescent="0.25"/>
  <cols>
    <col min="1" max="1" width="46.7109375" customWidth="1"/>
    <col min="2" max="2" width="12.140625" customWidth="1"/>
    <col min="3" max="3" width="11.140625" customWidth="1"/>
    <col min="4" max="16384" width="8.85546875" hidden="1"/>
  </cols>
  <sheetData>
    <row r="1" spans="1:3" ht="15" x14ac:dyDescent="0.25">
      <c r="A1" s="75" t="s">
        <v>265</v>
      </c>
      <c r="B1" s="76"/>
      <c r="C1" s="261"/>
    </row>
    <row r="2" spans="1:3" ht="15.75" thickBot="1" x14ac:dyDescent="0.3">
      <c r="A2" s="10" t="s">
        <v>266</v>
      </c>
      <c r="B2" s="262" t="s">
        <v>267</v>
      </c>
      <c r="C2" s="16" t="s">
        <v>268</v>
      </c>
    </row>
    <row r="3" spans="1:3" ht="15.75" thickTop="1" x14ac:dyDescent="0.25">
      <c r="A3" s="263" t="s">
        <v>76</v>
      </c>
      <c r="B3" s="264">
        <f>'Model výchozí (MV)'!T30</f>
        <v>0</v>
      </c>
      <c r="C3" s="265">
        <v>0.2</v>
      </c>
    </row>
    <row r="4" spans="1:3" ht="15" x14ac:dyDescent="0.25">
      <c r="A4" s="266" t="s">
        <v>263</v>
      </c>
      <c r="B4" s="267">
        <f>'MV Přepočtený'!T30</f>
        <v>0</v>
      </c>
      <c r="C4" s="268">
        <v>0.8</v>
      </c>
    </row>
    <row r="5" spans="1:3" ht="15.75" thickBot="1" x14ac:dyDescent="0.3">
      <c r="A5" s="269" t="s">
        <v>269</v>
      </c>
      <c r="B5" s="270">
        <f>SUMPRODUCT(B3:B4,C3:C4)</f>
        <v>0</v>
      </c>
      <c r="C5" s="271" t="s">
        <v>44</v>
      </c>
    </row>
  </sheetData>
  <sheetProtection algorithmName="SHA-512" hashValue="tcUX6aGn99q/xrjH2hks13uDswPBPiTzHdvI/w8xfEgLshqzCU/G2ZBj6378O2lEi7C85QSGzEaK+SM+n+fQrQ==" saltValue="wjLgfH4DS0P8RcYJdE2/J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&amp;L&amp;F&amp;C&amp;A&amp;RStránka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Z27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5" width="8.7109375" customWidth="1"/>
    <col min="26" max="26" width="61.5703125" bestFit="1" customWidth="1"/>
    <col min="27" max="16384" width="9.140625" hidden="1"/>
  </cols>
  <sheetData>
    <row r="1" spans="1:26" x14ac:dyDescent="0.25">
      <c r="A1" s="27" t="s">
        <v>80</v>
      </c>
      <c r="B1" s="28"/>
      <c r="C1" s="28"/>
      <c r="D1" s="364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365" t="s">
        <v>81</v>
      </c>
    </row>
    <row r="2" spans="1:26" ht="15.75" thickBot="1" x14ac:dyDescent="0.3">
      <c r="A2" s="10" t="s">
        <v>320</v>
      </c>
      <c r="B2" s="11"/>
      <c r="C2" s="12"/>
      <c r="D2" s="13"/>
      <c r="E2" s="12" t="s">
        <v>14</v>
      </c>
      <c r="F2" s="12" t="s">
        <v>15</v>
      </c>
      <c r="G2" s="12" t="s">
        <v>16</v>
      </c>
      <c r="H2" s="12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355</v>
      </c>
      <c r="N2" s="12" t="s">
        <v>356</v>
      </c>
      <c r="O2" s="12" t="s">
        <v>357</v>
      </c>
      <c r="P2" s="12" t="s">
        <v>358</v>
      </c>
      <c r="Q2" s="12" t="s">
        <v>359</v>
      </c>
      <c r="R2" s="12" t="s">
        <v>360</v>
      </c>
      <c r="S2" s="12" t="s">
        <v>361</v>
      </c>
      <c r="T2" s="12" t="s">
        <v>362</v>
      </c>
      <c r="U2" s="12" t="s">
        <v>363</v>
      </c>
      <c r="V2" s="12" t="s">
        <v>364</v>
      </c>
      <c r="W2" s="12" t="s">
        <v>365</v>
      </c>
      <c r="X2" s="12" t="s">
        <v>366</v>
      </c>
      <c r="Y2" s="12" t="s">
        <v>367</v>
      </c>
      <c r="Z2" s="366" t="s">
        <v>82</v>
      </c>
    </row>
    <row r="3" spans="1:26" ht="15" customHeight="1" thickTop="1" x14ac:dyDescent="0.25">
      <c r="A3" s="3">
        <v>1</v>
      </c>
      <c r="B3" s="4" t="str">
        <f>'Model výchozí (MV)'!B3</f>
        <v>Trakční energie a palivo</v>
      </c>
      <c r="C3" s="4">
        <f>'Model výchozí (MV)'!C3</f>
        <v>1.1000000000000001</v>
      </c>
      <c r="D3" s="4" t="str">
        <f>'Model výchozí (MV)'!D3</f>
        <v>Elektrická energie</v>
      </c>
      <c r="E3" s="171">
        <v>212.5</v>
      </c>
      <c r="F3" s="171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367" t="s">
        <v>83</v>
      </c>
    </row>
    <row r="4" spans="1:26" x14ac:dyDescent="0.25">
      <c r="A4" s="5"/>
      <c r="B4" s="6"/>
      <c r="C4" s="52">
        <v>1.2</v>
      </c>
      <c r="D4" s="21" t="str">
        <f>'Model výchozí (MV)'!D4</f>
        <v>Jiné</v>
      </c>
      <c r="E4" s="172">
        <v>151.4</v>
      </c>
      <c r="F4" s="172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367" t="s">
        <v>87</v>
      </c>
    </row>
    <row r="5" spans="1:26" x14ac:dyDescent="0.25">
      <c r="A5" s="5">
        <v>2</v>
      </c>
      <c r="B5" s="6" t="str">
        <f>'Model výchozí (MV)'!B5</f>
        <v>Netrakční energie a palivo</v>
      </c>
      <c r="C5" s="52"/>
      <c r="D5" s="18"/>
      <c r="E5" s="368">
        <f>E$3</f>
        <v>212.5</v>
      </c>
      <c r="F5" s="368">
        <f t="shared" ref="F5:Y5" si="0">F$3</f>
        <v>0</v>
      </c>
      <c r="G5" s="369">
        <f t="shared" si="0"/>
        <v>0</v>
      </c>
      <c r="H5" s="369">
        <f t="shared" si="0"/>
        <v>0</v>
      </c>
      <c r="I5" s="369">
        <f t="shared" si="0"/>
        <v>0</v>
      </c>
      <c r="J5" s="369">
        <f t="shared" si="0"/>
        <v>0</v>
      </c>
      <c r="K5" s="369">
        <f t="shared" si="0"/>
        <v>0</v>
      </c>
      <c r="L5" s="369">
        <f t="shared" si="0"/>
        <v>0</v>
      </c>
      <c r="M5" s="369">
        <f t="shared" si="0"/>
        <v>0</v>
      </c>
      <c r="N5" s="369">
        <f t="shared" si="0"/>
        <v>0</v>
      </c>
      <c r="O5" s="369">
        <f t="shared" si="0"/>
        <v>0</v>
      </c>
      <c r="P5" s="369">
        <f t="shared" si="0"/>
        <v>0</v>
      </c>
      <c r="Q5" s="369">
        <f t="shared" si="0"/>
        <v>0</v>
      </c>
      <c r="R5" s="369">
        <f t="shared" si="0"/>
        <v>0</v>
      </c>
      <c r="S5" s="369">
        <f t="shared" si="0"/>
        <v>0</v>
      </c>
      <c r="T5" s="369">
        <f t="shared" si="0"/>
        <v>0</v>
      </c>
      <c r="U5" s="369">
        <f t="shared" si="0"/>
        <v>0</v>
      </c>
      <c r="V5" s="369">
        <f t="shared" si="0"/>
        <v>0</v>
      </c>
      <c r="W5" s="369">
        <f t="shared" si="0"/>
        <v>0</v>
      </c>
      <c r="X5" s="369">
        <f t="shared" si="0"/>
        <v>0</v>
      </c>
      <c r="Y5" s="369">
        <f t="shared" si="0"/>
        <v>0</v>
      </c>
      <c r="Z5" s="367" t="s">
        <v>83</v>
      </c>
    </row>
    <row r="6" spans="1:26" x14ac:dyDescent="0.25">
      <c r="A6" s="5">
        <v>3</v>
      </c>
      <c r="B6" s="6" t="str">
        <f>'Model výchozí (MV)'!B6</f>
        <v>Přímý materiál</v>
      </c>
      <c r="C6" s="52"/>
      <c r="D6" s="18"/>
      <c r="E6" s="368">
        <f>E$4</f>
        <v>151.4</v>
      </c>
      <c r="F6" s="368">
        <f t="shared" ref="F6:Y6" si="1">F$4</f>
        <v>0</v>
      </c>
      <c r="G6" s="369">
        <f t="shared" si="1"/>
        <v>0</v>
      </c>
      <c r="H6" s="369">
        <f t="shared" si="1"/>
        <v>0</v>
      </c>
      <c r="I6" s="369">
        <f t="shared" si="1"/>
        <v>0</v>
      </c>
      <c r="J6" s="369">
        <f t="shared" si="1"/>
        <v>0</v>
      </c>
      <c r="K6" s="369">
        <f t="shared" si="1"/>
        <v>0</v>
      </c>
      <c r="L6" s="369">
        <f t="shared" si="1"/>
        <v>0</v>
      </c>
      <c r="M6" s="369">
        <f t="shared" si="1"/>
        <v>0</v>
      </c>
      <c r="N6" s="369">
        <f t="shared" si="1"/>
        <v>0</v>
      </c>
      <c r="O6" s="369">
        <f t="shared" si="1"/>
        <v>0</v>
      </c>
      <c r="P6" s="369">
        <f t="shared" si="1"/>
        <v>0</v>
      </c>
      <c r="Q6" s="369">
        <f t="shared" si="1"/>
        <v>0</v>
      </c>
      <c r="R6" s="369">
        <f t="shared" si="1"/>
        <v>0</v>
      </c>
      <c r="S6" s="369">
        <f t="shared" si="1"/>
        <v>0</v>
      </c>
      <c r="T6" s="369">
        <f t="shared" si="1"/>
        <v>0</v>
      </c>
      <c r="U6" s="369">
        <f t="shared" si="1"/>
        <v>0</v>
      </c>
      <c r="V6" s="369">
        <f t="shared" si="1"/>
        <v>0</v>
      </c>
      <c r="W6" s="369">
        <f t="shared" si="1"/>
        <v>0</v>
      </c>
      <c r="X6" s="369">
        <f t="shared" si="1"/>
        <v>0</v>
      </c>
      <c r="Y6" s="369">
        <f t="shared" si="1"/>
        <v>0</v>
      </c>
      <c r="Z6" s="367" t="s">
        <v>87</v>
      </c>
    </row>
    <row r="7" spans="1:26" x14ac:dyDescent="0.25">
      <c r="A7" s="5">
        <v>4</v>
      </c>
      <c r="B7" s="6" t="str">
        <f>'Model výchozí (MV)'!B7</f>
        <v>Opravy a údržba vozidel</v>
      </c>
      <c r="C7" s="52"/>
      <c r="D7" s="18"/>
      <c r="E7" s="172">
        <v>127.3</v>
      </c>
      <c r="F7" s="172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367" t="s">
        <v>84</v>
      </c>
    </row>
    <row r="8" spans="1:26" x14ac:dyDescent="0.25">
      <c r="A8" s="203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21" t="str">
        <f>'Model výchozí (MV)'!D8</f>
        <v>Vozidla</v>
      </c>
      <c r="E8" s="370">
        <v>1</v>
      </c>
      <c r="F8" s="370">
        <v>1</v>
      </c>
      <c r="G8" s="370">
        <v>1</v>
      </c>
      <c r="H8" s="370">
        <v>1</v>
      </c>
      <c r="I8" s="370">
        <v>1</v>
      </c>
      <c r="J8" s="370">
        <v>1</v>
      </c>
      <c r="K8" s="370">
        <v>1</v>
      </c>
      <c r="L8" s="370">
        <v>1</v>
      </c>
      <c r="M8" s="370">
        <v>1</v>
      </c>
      <c r="N8" s="370">
        <v>1</v>
      </c>
      <c r="O8" s="370">
        <v>1</v>
      </c>
      <c r="P8" s="370">
        <v>1</v>
      </c>
      <c r="Q8" s="370">
        <v>1</v>
      </c>
      <c r="R8" s="370">
        <v>1</v>
      </c>
      <c r="S8" s="370">
        <v>1</v>
      </c>
      <c r="T8" s="370">
        <v>1</v>
      </c>
      <c r="U8" s="370">
        <v>1</v>
      </c>
      <c r="V8" s="370">
        <v>1</v>
      </c>
      <c r="W8" s="370">
        <v>1</v>
      </c>
      <c r="X8" s="370">
        <v>1</v>
      </c>
      <c r="Y8" s="370">
        <v>1</v>
      </c>
      <c r="Z8" s="371" t="s">
        <v>85</v>
      </c>
    </row>
    <row r="9" spans="1:26" x14ac:dyDescent="0.25">
      <c r="A9" s="203"/>
      <c r="B9" s="202"/>
      <c r="C9" s="52" t="str">
        <f>'Model výchozí (MV)'!C9</f>
        <v>5.2</v>
      </c>
      <c r="D9" s="21" t="str">
        <f>'Model výchozí (MV)'!D9</f>
        <v>Ostatní</v>
      </c>
      <c r="E9" s="370">
        <v>1</v>
      </c>
      <c r="F9" s="370">
        <v>1</v>
      </c>
      <c r="G9" s="370">
        <v>1</v>
      </c>
      <c r="H9" s="370">
        <v>1</v>
      </c>
      <c r="I9" s="370">
        <v>1</v>
      </c>
      <c r="J9" s="370">
        <v>1</v>
      </c>
      <c r="K9" s="370">
        <v>1</v>
      </c>
      <c r="L9" s="370">
        <v>1</v>
      </c>
      <c r="M9" s="370">
        <v>1</v>
      </c>
      <c r="N9" s="370">
        <v>1</v>
      </c>
      <c r="O9" s="370">
        <v>1</v>
      </c>
      <c r="P9" s="370">
        <v>1</v>
      </c>
      <c r="Q9" s="370">
        <v>1</v>
      </c>
      <c r="R9" s="370">
        <v>1</v>
      </c>
      <c r="S9" s="370">
        <v>1</v>
      </c>
      <c r="T9" s="370">
        <v>1</v>
      </c>
      <c r="U9" s="370">
        <v>1</v>
      </c>
      <c r="V9" s="370">
        <v>1</v>
      </c>
      <c r="W9" s="370">
        <v>1</v>
      </c>
      <c r="X9" s="370">
        <v>1</v>
      </c>
      <c r="Y9" s="370">
        <v>1</v>
      </c>
      <c r="Z9" s="371" t="s">
        <v>85</v>
      </c>
    </row>
    <row r="10" spans="1:26" x14ac:dyDescent="0.25">
      <c r="A10" s="5">
        <v>6</v>
      </c>
      <c r="B10" s="6" t="str">
        <f>'Model výchozí (MV)'!B10</f>
        <v>Pronájem a leasing vozidel</v>
      </c>
      <c r="C10" s="52"/>
      <c r="D10" s="18"/>
      <c r="E10" s="370">
        <v>1</v>
      </c>
      <c r="F10" s="370">
        <v>1</v>
      </c>
      <c r="G10" s="370">
        <v>1</v>
      </c>
      <c r="H10" s="370">
        <v>1</v>
      </c>
      <c r="I10" s="370">
        <v>1</v>
      </c>
      <c r="J10" s="370">
        <v>1</v>
      </c>
      <c r="K10" s="370">
        <v>1</v>
      </c>
      <c r="L10" s="370">
        <v>1</v>
      </c>
      <c r="M10" s="370">
        <v>1</v>
      </c>
      <c r="N10" s="370">
        <v>1</v>
      </c>
      <c r="O10" s="370">
        <v>1</v>
      </c>
      <c r="P10" s="370">
        <v>1</v>
      </c>
      <c r="Q10" s="370">
        <v>1</v>
      </c>
      <c r="R10" s="370">
        <v>1</v>
      </c>
      <c r="S10" s="370">
        <v>1</v>
      </c>
      <c r="T10" s="370">
        <v>1</v>
      </c>
      <c r="U10" s="370">
        <v>1</v>
      </c>
      <c r="V10" s="370">
        <v>1</v>
      </c>
      <c r="W10" s="370">
        <v>1</v>
      </c>
      <c r="X10" s="370">
        <v>1</v>
      </c>
      <c r="Y10" s="370">
        <v>1</v>
      </c>
      <c r="Z10" s="371" t="s">
        <v>85</v>
      </c>
    </row>
    <row r="11" spans="1:26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174">
        <v>41801</v>
      </c>
      <c r="F11" s="174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367" t="s">
        <v>86</v>
      </c>
    </row>
    <row r="12" spans="1:26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1">
        <f>E$11</f>
        <v>41801</v>
      </c>
      <c r="F12" s="31">
        <f t="shared" ref="F12:U18" si="2">F$11</f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2">
        <f t="shared" si="2"/>
        <v>0</v>
      </c>
      <c r="T12" s="372">
        <f t="shared" si="2"/>
        <v>0</v>
      </c>
      <c r="U12" s="372">
        <f t="shared" si="2"/>
        <v>0</v>
      </c>
      <c r="V12" s="372">
        <f t="shared" ref="V12:Y18" si="3">V$11</f>
        <v>0</v>
      </c>
      <c r="W12" s="372">
        <f t="shared" si="3"/>
        <v>0</v>
      </c>
      <c r="X12" s="372">
        <f t="shared" si="3"/>
        <v>0</v>
      </c>
      <c r="Y12" s="372">
        <f t="shared" si="3"/>
        <v>0</v>
      </c>
      <c r="Z12" s="367" t="s">
        <v>86</v>
      </c>
    </row>
    <row r="13" spans="1:26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1">
        <f t="shared" ref="E13:E18" si="4">E$11</f>
        <v>41801</v>
      </c>
      <c r="F13" s="31">
        <f t="shared" si="2"/>
        <v>0</v>
      </c>
      <c r="G13" s="372">
        <f t="shared" si="2"/>
        <v>0</v>
      </c>
      <c r="H13" s="372">
        <f t="shared" si="2"/>
        <v>0</v>
      </c>
      <c r="I13" s="372">
        <f t="shared" si="2"/>
        <v>0</v>
      </c>
      <c r="J13" s="372">
        <f t="shared" si="2"/>
        <v>0</v>
      </c>
      <c r="K13" s="372">
        <f t="shared" si="2"/>
        <v>0</v>
      </c>
      <c r="L13" s="372">
        <f t="shared" si="2"/>
        <v>0</v>
      </c>
      <c r="M13" s="372">
        <f t="shared" si="2"/>
        <v>0</v>
      </c>
      <c r="N13" s="372">
        <f t="shared" si="2"/>
        <v>0</v>
      </c>
      <c r="O13" s="372">
        <f t="shared" si="2"/>
        <v>0</v>
      </c>
      <c r="P13" s="372">
        <f t="shared" si="2"/>
        <v>0</v>
      </c>
      <c r="Q13" s="372">
        <f t="shared" si="2"/>
        <v>0</v>
      </c>
      <c r="R13" s="372">
        <f t="shared" si="2"/>
        <v>0</v>
      </c>
      <c r="S13" s="372">
        <f t="shared" si="2"/>
        <v>0</v>
      </c>
      <c r="T13" s="372">
        <f t="shared" si="2"/>
        <v>0</v>
      </c>
      <c r="U13" s="372">
        <f t="shared" si="2"/>
        <v>0</v>
      </c>
      <c r="V13" s="372">
        <f t="shared" si="3"/>
        <v>0</v>
      </c>
      <c r="W13" s="372">
        <f t="shared" si="3"/>
        <v>0</v>
      </c>
      <c r="X13" s="372">
        <f t="shared" si="3"/>
        <v>0</v>
      </c>
      <c r="Y13" s="372">
        <f t="shared" si="3"/>
        <v>0</v>
      </c>
      <c r="Z13" s="367" t="s">
        <v>86</v>
      </c>
    </row>
    <row r="14" spans="1:26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">
        <f t="shared" si="4"/>
        <v>41801</v>
      </c>
      <c r="F14" s="31">
        <f t="shared" si="2"/>
        <v>0</v>
      </c>
      <c r="G14" s="372">
        <f t="shared" si="2"/>
        <v>0</v>
      </c>
      <c r="H14" s="372">
        <f t="shared" si="2"/>
        <v>0</v>
      </c>
      <c r="I14" s="372">
        <f t="shared" si="2"/>
        <v>0</v>
      </c>
      <c r="J14" s="372">
        <f t="shared" si="2"/>
        <v>0</v>
      </c>
      <c r="K14" s="372">
        <f t="shared" si="2"/>
        <v>0</v>
      </c>
      <c r="L14" s="372">
        <f t="shared" si="2"/>
        <v>0</v>
      </c>
      <c r="M14" s="372">
        <f t="shared" si="2"/>
        <v>0</v>
      </c>
      <c r="N14" s="372">
        <f t="shared" si="2"/>
        <v>0</v>
      </c>
      <c r="O14" s="372">
        <f t="shared" si="2"/>
        <v>0</v>
      </c>
      <c r="P14" s="372">
        <f t="shared" si="2"/>
        <v>0</v>
      </c>
      <c r="Q14" s="372">
        <f t="shared" si="2"/>
        <v>0</v>
      </c>
      <c r="R14" s="372">
        <f t="shared" si="2"/>
        <v>0</v>
      </c>
      <c r="S14" s="372">
        <f t="shared" si="2"/>
        <v>0</v>
      </c>
      <c r="T14" s="372">
        <f t="shared" si="2"/>
        <v>0</v>
      </c>
      <c r="U14" s="372">
        <f t="shared" si="2"/>
        <v>0</v>
      </c>
      <c r="V14" s="372">
        <f t="shared" si="3"/>
        <v>0</v>
      </c>
      <c r="W14" s="372">
        <f t="shared" si="3"/>
        <v>0</v>
      </c>
      <c r="X14" s="372">
        <f t="shared" si="3"/>
        <v>0</v>
      </c>
      <c r="Y14" s="372">
        <f t="shared" si="3"/>
        <v>0</v>
      </c>
      <c r="Z14" s="367" t="s">
        <v>86</v>
      </c>
    </row>
    <row r="15" spans="1:26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1">
        <f t="shared" si="4"/>
        <v>41801</v>
      </c>
      <c r="F15" s="31">
        <f t="shared" si="2"/>
        <v>0</v>
      </c>
      <c r="G15" s="372">
        <f t="shared" si="2"/>
        <v>0</v>
      </c>
      <c r="H15" s="372">
        <f t="shared" si="2"/>
        <v>0</v>
      </c>
      <c r="I15" s="372">
        <f t="shared" si="2"/>
        <v>0</v>
      </c>
      <c r="J15" s="372">
        <f t="shared" si="2"/>
        <v>0</v>
      </c>
      <c r="K15" s="372">
        <f t="shared" si="2"/>
        <v>0</v>
      </c>
      <c r="L15" s="372">
        <f t="shared" si="2"/>
        <v>0</v>
      </c>
      <c r="M15" s="372">
        <f t="shared" si="2"/>
        <v>0</v>
      </c>
      <c r="N15" s="372">
        <f t="shared" si="2"/>
        <v>0</v>
      </c>
      <c r="O15" s="372">
        <f t="shared" si="2"/>
        <v>0</v>
      </c>
      <c r="P15" s="372">
        <f t="shared" si="2"/>
        <v>0</v>
      </c>
      <c r="Q15" s="372">
        <f t="shared" si="2"/>
        <v>0</v>
      </c>
      <c r="R15" s="372">
        <f t="shared" si="2"/>
        <v>0</v>
      </c>
      <c r="S15" s="372">
        <f t="shared" si="2"/>
        <v>0</v>
      </c>
      <c r="T15" s="372">
        <f t="shared" si="2"/>
        <v>0</v>
      </c>
      <c r="U15" s="372">
        <f t="shared" si="2"/>
        <v>0</v>
      </c>
      <c r="V15" s="372">
        <f t="shared" si="3"/>
        <v>0</v>
      </c>
      <c r="W15" s="372">
        <f t="shared" si="3"/>
        <v>0</v>
      </c>
      <c r="X15" s="372">
        <f t="shared" si="3"/>
        <v>0</v>
      </c>
      <c r="Y15" s="372">
        <f t="shared" si="3"/>
        <v>0</v>
      </c>
      <c r="Z15" s="367" t="s">
        <v>86</v>
      </c>
    </row>
    <row r="16" spans="1:26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1">
        <f t="shared" si="4"/>
        <v>41801</v>
      </c>
      <c r="F16" s="31">
        <f t="shared" si="2"/>
        <v>0</v>
      </c>
      <c r="G16" s="372">
        <f t="shared" si="2"/>
        <v>0</v>
      </c>
      <c r="H16" s="372">
        <f t="shared" si="2"/>
        <v>0</v>
      </c>
      <c r="I16" s="372">
        <f t="shared" si="2"/>
        <v>0</v>
      </c>
      <c r="J16" s="372">
        <f t="shared" si="2"/>
        <v>0</v>
      </c>
      <c r="K16" s="372">
        <f t="shared" si="2"/>
        <v>0</v>
      </c>
      <c r="L16" s="372">
        <f t="shared" si="2"/>
        <v>0</v>
      </c>
      <c r="M16" s="372">
        <f t="shared" si="2"/>
        <v>0</v>
      </c>
      <c r="N16" s="372">
        <f t="shared" si="2"/>
        <v>0</v>
      </c>
      <c r="O16" s="372">
        <f t="shared" si="2"/>
        <v>0</v>
      </c>
      <c r="P16" s="372">
        <f t="shared" si="2"/>
        <v>0</v>
      </c>
      <c r="Q16" s="372">
        <f t="shared" si="2"/>
        <v>0</v>
      </c>
      <c r="R16" s="372">
        <f t="shared" si="2"/>
        <v>0</v>
      </c>
      <c r="S16" s="372">
        <f t="shared" si="2"/>
        <v>0</v>
      </c>
      <c r="T16" s="372">
        <f t="shared" si="2"/>
        <v>0</v>
      </c>
      <c r="U16" s="372">
        <f t="shared" si="2"/>
        <v>0</v>
      </c>
      <c r="V16" s="372">
        <f t="shared" si="3"/>
        <v>0</v>
      </c>
      <c r="W16" s="372">
        <f t="shared" si="3"/>
        <v>0</v>
      </c>
      <c r="X16" s="372">
        <f t="shared" si="3"/>
        <v>0</v>
      </c>
      <c r="Y16" s="372">
        <f t="shared" si="3"/>
        <v>0</v>
      </c>
      <c r="Z16" s="367" t="s">
        <v>86</v>
      </c>
    </row>
    <row r="17" spans="1:26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1">
        <f t="shared" si="4"/>
        <v>41801</v>
      </c>
      <c r="F17" s="31">
        <f t="shared" si="2"/>
        <v>0</v>
      </c>
      <c r="G17" s="372">
        <f t="shared" si="2"/>
        <v>0</v>
      </c>
      <c r="H17" s="372">
        <f t="shared" si="2"/>
        <v>0</v>
      </c>
      <c r="I17" s="372">
        <f t="shared" si="2"/>
        <v>0</v>
      </c>
      <c r="J17" s="372">
        <f t="shared" si="2"/>
        <v>0</v>
      </c>
      <c r="K17" s="372">
        <f t="shared" si="2"/>
        <v>0</v>
      </c>
      <c r="L17" s="372">
        <f t="shared" si="2"/>
        <v>0</v>
      </c>
      <c r="M17" s="372">
        <f t="shared" si="2"/>
        <v>0</v>
      </c>
      <c r="N17" s="372">
        <f t="shared" si="2"/>
        <v>0</v>
      </c>
      <c r="O17" s="372">
        <f t="shared" si="2"/>
        <v>0</v>
      </c>
      <c r="P17" s="372">
        <f t="shared" si="2"/>
        <v>0</v>
      </c>
      <c r="Q17" s="372">
        <f t="shared" si="2"/>
        <v>0</v>
      </c>
      <c r="R17" s="372">
        <f t="shared" si="2"/>
        <v>0</v>
      </c>
      <c r="S17" s="372">
        <f t="shared" si="2"/>
        <v>0</v>
      </c>
      <c r="T17" s="372">
        <f t="shared" si="2"/>
        <v>0</v>
      </c>
      <c r="U17" s="372">
        <f t="shared" si="2"/>
        <v>0</v>
      </c>
      <c r="V17" s="372">
        <f t="shared" si="3"/>
        <v>0</v>
      </c>
      <c r="W17" s="372">
        <f t="shared" si="3"/>
        <v>0</v>
      </c>
      <c r="X17" s="372">
        <f t="shared" si="3"/>
        <v>0</v>
      </c>
      <c r="Y17" s="372">
        <f t="shared" si="3"/>
        <v>0</v>
      </c>
      <c r="Z17" s="367" t="s">
        <v>86</v>
      </c>
    </row>
    <row r="18" spans="1:26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">
        <f t="shared" si="4"/>
        <v>41801</v>
      </c>
      <c r="F18" s="31">
        <f t="shared" si="2"/>
        <v>0</v>
      </c>
      <c r="G18" s="372">
        <f t="shared" si="2"/>
        <v>0</v>
      </c>
      <c r="H18" s="372">
        <f t="shared" si="2"/>
        <v>0</v>
      </c>
      <c r="I18" s="372">
        <f t="shared" si="2"/>
        <v>0</v>
      </c>
      <c r="J18" s="372">
        <f t="shared" si="2"/>
        <v>0</v>
      </c>
      <c r="K18" s="372">
        <f t="shared" si="2"/>
        <v>0</v>
      </c>
      <c r="L18" s="372">
        <f t="shared" si="2"/>
        <v>0</v>
      </c>
      <c r="M18" s="372">
        <f t="shared" si="2"/>
        <v>0</v>
      </c>
      <c r="N18" s="372">
        <f t="shared" si="2"/>
        <v>0</v>
      </c>
      <c r="O18" s="372">
        <f t="shared" si="2"/>
        <v>0</v>
      </c>
      <c r="P18" s="372">
        <f t="shared" si="2"/>
        <v>0</v>
      </c>
      <c r="Q18" s="372">
        <f t="shared" si="2"/>
        <v>0</v>
      </c>
      <c r="R18" s="372">
        <f t="shared" si="2"/>
        <v>0</v>
      </c>
      <c r="S18" s="372">
        <f t="shared" si="2"/>
        <v>0</v>
      </c>
      <c r="T18" s="372">
        <f t="shared" si="2"/>
        <v>0</v>
      </c>
      <c r="U18" s="372">
        <f t="shared" si="2"/>
        <v>0</v>
      </c>
      <c r="V18" s="372">
        <f t="shared" si="3"/>
        <v>0</v>
      </c>
      <c r="W18" s="372">
        <f t="shared" si="3"/>
        <v>0</v>
      </c>
      <c r="X18" s="372">
        <f t="shared" si="3"/>
        <v>0</v>
      </c>
      <c r="Y18" s="372">
        <f t="shared" si="3"/>
        <v>0</v>
      </c>
      <c r="Z18" s="367" t="s">
        <v>86</v>
      </c>
    </row>
    <row r="19" spans="1:26" x14ac:dyDescent="0.25">
      <c r="A19" s="5">
        <v>9</v>
      </c>
      <c r="B19" s="6" t="str">
        <f>'Model výchozí (MV)'!B19</f>
        <v>Cestovné</v>
      </c>
      <c r="C19" s="52"/>
      <c r="D19" s="7"/>
      <c r="E19" s="368">
        <f>E$4</f>
        <v>151.4</v>
      </c>
      <c r="F19" s="368">
        <f t="shared" ref="F19:Y19" si="5">F$4</f>
        <v>0</v>
      </c>
      <c r="G19" s="369">
        <f t="shared" si="5"/>
        <v>0</v>
      </c>
      <c r="H19" s="369">
        <f t="shared" si="5"/>
        <v>0</v>
      </c>
      <c r="I19" s="369">
        <f t="shared" si="5"/>
        <v>0</v>
      </c>
      <c r="J19" s="369">
        <f t="shared" si="5"/>
        <v>0</v>
      </c>
      <c r="K19" s="369">
        <f t="shared" si="5"/>
        <v>0</v>
      </c>
      <c r="L19" s="369">
        <f t="shared" si="5"/>
        <v>0</v>
      </c>
      <c r="M19" s="369">
        <f t="shared" si="5"/>
        <v>0</v>
      </c>
      <c r="N19" s="369">
        <f t="shared" si="5"/>
        <v>0</v>
      </c>
      <c r="O19" s="369">
        <f t="shared" si="5"/>
        <v>0</v>
      </c>
      <c r="P19" s="369">
        <f t="shared" si="5"/>
        <v>0</v>
      </c>
      <c r="Q19" s="369">
        <f t="shared" si="5"/>
        <v>0</v>
      </c>
      <c r="R19" s="369">
        <f t="shared" si="5"/>
        <v>0</v>
      </c>
      <c r="S19" s="369">
        <f t="shared" si="5"/>
        <v>0</v>
      </c>
      <c r="T19" s="369">
        <f t="shared" si="5"/>
        <v>0</v>
      </c>
      <c r="U19" s="369">
        <f t="shared" si="5"/>
        <v>0</v>
      </c>
      <c r="V19" s="369">
        <f t="shared" si="5"/>
        <v>0</v>
      </c>
      <c r="W19" s="369">
        <f t="shared" si="5"/>
        <v>0</v>
      </c>
      <c r="X19" s="369">
        <f t="shared" si="5"/>
        <v>0</v>
      </c>
      <c r="Y19" s="369">
        <f t="shared" si="5"/>
        <v>0</v>
      </c>
      <c r="Z19" s="367" t="s">
        <v>87</v>
      </c>
    </row>
    <row r="20" spans="1:26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373">
        <v>1</v>
      </c>
      <c r="F20" s="370">
        <v>1</v>
      </c>
      <c r="G20" s="370">
        <v>1</v>
      </c>
      <c r="H20" s="370">
        <v>1</v>
      </c>
      <c r="I20" s="370">
        <v>1</v>
      </c>
      <c r="J20" s="370">
        <v>1</v>
      </c>
      <c r="K20" s="370">
        <v>1</v>
      </c>
      <c r="L20" s="370">
        <v>1</v>
      </c>
      <c r="M20" s="370">
        <v>1</v>
      </c>
      <c r="N20" s="370">
        <v>1</v>
      </c>
      <c r="O20" s="370">
        <v>1</v>
      </c>
      <c r="P20" s="370">
        <v>1</v>
      </c>
      <c r="Q20" s="370">
        <v>1</v>
      </c>
      <c r="R20" s="370">
        <v>1</v>
      </c>
      <c r="S20" s="370">
        <v>1</v>
      </c>
      <c r="T20" s="370">
        <v>1</v>
      </c>
      <c r="U20" s="370">
        <v>1</v>
      </c>
      <c r="V20" s="370">
        <v>1</v>
      </c>
      <c r="W20" s="370">
        <v>1</v>
      </c>
      <c r="X20" s="370">
        <v>1</v>
      </c>
      <c r="Y20" s="370">
        <v>1</v>
      </c>
      <c r="Z20" s="371" t="s">
        <v>85</v>
      </c>
    </row>
    <row r="21" spans="1:26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373">
        <v>1</v>
      </c>
      <c r="F21" s="370">
        <v>1</v>
      </c>
      <c r="G21" s="370">
        <v>1</v>
      </c>
      <c r="H21" s="370">
        <v>1</v>
      </c>
      <c r="I21" s="370">
        <v>1</v>
      </c>
      <c r="J21" s="370">
        <v>1</v>
      </c>
      <c r="K21" s="370">
        <v>1</v>
      </c>
      <c r="L21" s="370">
        <v>1</v>
      </c>
      <c r="M21" s="370">
        <v>1</v>
      </c>
      <c r="N21" s="370">
        <v>1</v>
      </c>
      <c r="O21" s="370">
        <v>1</v>
      </c>
      <c r="P21" s="370">
        <v>1</v>
      </c>
      <c r="Q21" s="370">
        <v>1</v>
      </c>
      <c r="R21" s="370">
        <v>1</v>
      </c>
      <c r="S21" s="370">
        <v>1</v>
      </c>
      <c r="T21" s="370">
        <v>1</v>
      </c>
      <c r="U21" s="370">
        <v>1</v>
      </c>
      <c r="V21" s="370">
        <v>1</v>
      </c>
      <c r="W21" s="370">
        <v>1</v>
      </c>
      <c r="X21" s="370">
        <v>1</v>
      </c>
      <c r="Y21" s="370">
        <v>1</v>
      </c>
      <c r="Z21" s="371" t="s">
        <v>85</v>
      </c>
    </row>
    <row r="22" spans="1:26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373">
        <v>1</v>
      </c>
      <c r="F22" s="370">
        <v>1</v>
      </c>
      <c r="G22" s="370">
        <v>1</v>
      </c>
      <c r="H22" s="370">
        <v>1</v>
      </c>
      <c r="I22" s="370">
        <v>1</v>
      </c>
      <c r="J22" s="370">
        <v>1</v>
      </c>
      <c r="K22" s="370">
        <v>1</v>
      </c>
      <c r="L22" s="370">
        <v>1</v>
      </c>
      <c r="M22" s="370">
        <v>1</v>
      </c>
      <c r="N22" s="370">
        <v>1</v>
      </c>
      <c r="O22" s="370">
        <v>1</v>
      </c>
      <c r="P22" s="370">
        <v>1</v>
      </c>
      <c r="Q22" s="370">
        <v>1</v>
      </c>
      <c r="R22" s="370">
        <v>1</v>
      </c>
      <c r="S22" s="370">
        <v>1</v>
      </c>
      <c r="T22" s="370">
        <v>1</v>
      </c>
      <c r="U22" s="370">
        <v>1</v>
      </c>
      <c r="V22" s="370">
        <v>1</v>
      </c>
      <c r="W22" s="370">
        <v>1</v>
      </c>
      <c r="X22" s="370">
        <v>1</v>
      </c>
      <c r="Y22" s="370">
        <v>1</v>
      </c>
      <c r="Z22" s="371" t="s">
        <v>85</v>
      </c>
    </row>
    <row r="23" spans="1:26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368">
        <f>E$4</f>
        <v>151.4</v>
      </c>
      <c r="F23" s="368">
        <f t="shared" ref="F23:Y26" si="6">F$4</f>
        <v>0</v>
      </c>
      <c r="G23" s="369">
        <f t="shared" si="6"/>
        <v>0</v>
      </c>
      <c r="H23" s="369">
        <f t="shared" si="6"/>
        <v>0</v>
      </c>
      <c r="I23" s="369">
        <f t="shared" si="6"/>
        <v>0</v>
      </c>
      <c r="J23" s="369">
        <f t="shared" si="6"/>
        <v>0</v>
      </c>
      <c r="K23" s="369">
        <f t="shared" si="6"/>
        <v>0</v>
      </c>
      <c r="L23" s="369">
        <f t="shared" si="6"/>
        <v>0</v>
      </c>
      <c r="M23" s="369">
        <f t="shared" si="6"/>
        <v>0</v>
      </c>
      <c r="N23" s="369">
        <f t="shared" si="6"/>
        <v>0</v>
      </c>
      <c r="O23" s="369">
        <f t="shared" si="6"/>
        <v>0</v>
      </c>
      <c r="P23" s="369">
        <f t="shared" si="6"/>
        <v>0</v>
      </c>
      <c r="Q23" s="369">
        <f t="shared" si="6"/>
        <v>0</v>
      </c>
      <c r="R23" s="369">
        <f t="shared" si="6"/>
        <v>0</v>
      </c>
      <c r="S23" s="369">
        <f t="shared" si="6"/>
        <v>0</v>
      </c>
      <c r="T23" s="369">
        <f t="shared" si="6"/>
        <v>0</v>
      </c>
      <c r="U23" s="369">
        <f t="shared" si="6"/>
        <v>0</v>
      </c>
      <c r="V23" s="369">
        <f t="shared" si="6"/>
        <v>0</v>
      </c>
      <c r="W23" s="369">
        <f t="shared" si="6"/>
        <v>0</v>
      </c>
      <c r="X23" s="369">
        <f t="shared" si="6"/>
        <v>0</v>
      </c>
      <c r="Y23" s="369">
        <f t="shared" si="6"/>
        <v>0</v>
      </c>
      <c r="Z23" s="367" t="s">
        <v>87</v>
      </c>
    </row>
    <row r="24" spans="1:26" x14ac:dyDescent="0.25">
      <c r="A24" s="5">
        <v>13</v>
      </c>
      <c r="B24" s="6" t="str">
        <f>'Model výchozí (MV)'!B24</f>
        <v>Ostatní služby</v>
      </c>
      <c r="C24" s="52"/>
      <c r="D24" s="7"/>
      <c r="E24" s="368">
        <f>E$4</f>
        <v>151.4</v>
      </c>
      <c r="F24" s="368">
        <f t="shared" si="6"/>
        <v>0</v>
      </c>
      <c r="G24" s="369">
        <f t="shared" si="6"/>
        <v>0</v>
      </c>
      <c r="H24" s="369">
        <f t="shared" si="6"/>
        <v>0</v>
      </c>
      <c r="I24" s="369">
        <f t="shared" si="6"/>
        <v>0</v>
      </c>
      <c r="J24" s="369">
        <f t="shared" si="6"/>
        <v>0</v>
      </c>
      <c r="K24" s="369">
        <f t="shared" si="6"/>
        <v>0</v>
      </c>
      <c r="L24" s="369">
        <f t="shared" si="6"/>
        <v>0</v>
      </c>
      <c r="M24" s="369">
        <f t="shared" si="6"/>
        <v>0</v>
      </c>
      <c r="N24" s="369">
        <f t="shared" si="6"/>
        <v>0</v>
      </c>
      <c r="O24" s="369">
        <f t="shared" si="6"/>
        <v>0</v>
      </c>
      <c r="P24" s="369">
        <f t="shared" si="6"/>
        <v>0</v>
      </c>
      <c r="Q24" s="369">
        <f t="shared" si="6"/>
        <v>0</v>
      </c>
      <c r="R24" s="369">
        <f t="shared" si="6"/>
        <v>0</v>
      </c>
      <c r="S24" s="369">
        <f t="shared" si="6"/>
        <v>0</v>
      </c>
      <c r="T24" s="369">
        <f t="shared" si="6"/>
        <v>0</v>
      </c>
      <c r="U24" s="369">
        <f t="shared" si="6"/>
        <v>0</v>
      </c>
      <c r="V24" s="369">
        <f t="shared" si="6"/>
        <v>0</v>
      </c>
      <c r="W24" s="369">
        <f t="shared" si="6"/>
        <v>0</v>
      </c>
      <c r="X24" s="369">
        <f t="shared" si="6"/>
        <v>0</v>
      </c>
      <c r="Y24" s="369">
        <f t="shared" si="6"/>
        <v>0</v>
      </c>
      <c r="Z24" s="367" t="s">
        <v>87</v>
      </c>
    </row>
    <row r="25" spans="1:26" x14ac:dyDescent="0.25">
      <c r="A25" s="5">
        <v>14</v>
      </c>
      <c r="B25" s="6" t="str">
        <f>'Model výchozí (MV)'!B25</f>
        <v>Provozní režie</v>
      </c>
      <c r="C25" s="6"/>
      <c r="D25" s="7"/>
      <c r="E25" s="368">
        <f>E$4</f>
        <v>151.4</v>
      </c>
      <c r="F25" s="368">
        <f t="shared" si="6"/>
        <v>0</v>
      </c>
      <c r="G25" s="369">
        <f t="shared" si="6"/>
        <v>0</v>
      </c>
      <c r="H25" s="369">
        <f t="shared" si="6"/>
        <v>0</v>
      </c>
      <c r="I25" s="369">
        <f t="shared" si="6"/>
        <v>0</v>
      </c>
      <c r="J25" s="369">
        <f t="shared" si="6"/>
        <v>0</v>
      </c>
      <c r="K25" s="369">
        <f t="shared" si="6"/>
        <v>0</v>
      </c>
      <c r="L25" s="369">
        <f t="shared" si="6"/>
        <v>0</v>
      </c>
      <c r="M25" s="369">
        <f t="shared" si="6"/>
        <v>0</v>
      </c>
      <c r="N25" s="369">
        <f t="shared" si="6"/>
        <v>0</v>
      </c>
      <c r="O25" s="369">
        <f t="shared" si="6"/>
        <v>0</v>
      </c>
      <c r="P25" s="369">
        <f t="shared" si="6"/>
        <v>0</v>
      </c>
      <c r="Q25" s="369">
        <f t="shared" si="6"/>
        <v>0</v>
      </c>
      <c r="R25" s="369">
        <f t="shared" si="6"/>
        <v>0</v>
      </c>
      <c r="S25" s="369">
        <f t="shared" si="6"/>
        <v>0</v>
      </c>
      <c r="T25" s="369">
        <f t="shared" si="6"/>
        <v>0</v>
      </c>
      <c r="U25" s="369">
        <f t="shared" si="6"/>
        <v>0</v>
      </c>
      <c r="V25" s="369">
        <f t="shared" si="6"/>
        <v>0</v>
      </c>
      <c r="W25" s="369">
        <f t="shared" si="6"/>
        <v>0</v>
      </c>
      <c r="X25" s="369">
        <f t="shared" si="6"/>
        <v>0</v>
      </c>
      <c r="Y25" s="369">
        <f t="shared" si="6"/>
        <v>0</v>
      </c>
      <c r="Z25" s="367" t="s">
        <v>87</v>
      </c>
    </row>
    <row r="26" spans="1:26" x14ac:dyDescent="0.25">
      <c r="A26" s="5">
        <v>15</v>
      </c>
      <c r="B26" s="6" t="str">
        <f>'Model výchozí (MV)'!B26</f>
        <v>Správní režie</v>
      </c>
      <c r="C26" s="6"/>
      <c r="D26" s="7"/>
      <c r="E26" s="368">
        <f>E$4</f>
        <v>151.4</v>
      </c>
      <c r="F26" s="368">
        <f t="shared" si="6"/>
        <v>0</v>
      </c>
      <c r="G26" s="369">
        <f t="shared" si="6"/>
        <v>0</v>
      </c>
      <c r="H26" s="369">
        <f t="shared" si="6"/>
        <v>0</v>
      </c>
      <c r="I26" s="369">
        <f t="shared" si="6"/>
        <v>0</v>
      </c>
      <c r="J26" s="369">
        <f t="shared" si="6"/>
        <v>0</v>
      </c>
      <c r="K26" s="369">
        <f t="shared" si="6"/>
        <v>0</v>
      </c>
      <c r="L26" s="369">
        <f t="shared" si="6"/>
        <v>0</v>
      </c>
      <c r="M26" s="369">
        <f t="shared" si="6"/>
        <v>0</v>
      </c>
      <c r="N26" s="369">
        <f t="shared" si="6"/>
        <v>0</v>
      </c>
      <c r="O26" s="369">
        <f t="shared" si="6"/>
        <v>0</v>
      </c>
      <c r="P26" s="369">
        <f t="shared" si="6"/>
        <v>0</v>
      </c>
      <c r="Q26" s="369">
        <f t="shared" si="6"/>
        <v>0</v>
      </c>
      <c r="R26" s="369">
        <f t="shared" si="6"/>
        <v>0</v>
      </c>
      <c r="S26" s="369">
        <f t="shared" si="6"/>
        <v>0</v>
      </c>
      <c r="T26" s="369">
        <f t="shared" si="6"/>
        <v>0</v>
      </c>
      <c r="U26" s="369">
        <f t="shared" si="6"/>
        <v>0</v>
      </c>
      <c r="V26" s="369">
        <f t="shared" si="6"/>
        <v>0</v>
      </c>
      <c r="W26" s="369">
        <f t="shared" si="6"/>
        <v>0</v>
      </c>
      <c r="X26" s="369">
        <f t="shared" si="6"/>
        <v>0</v>
      </c>
      <c r="Y26" s="369">
        <f t="shared" si="6"/>
        <v>0</v>
      </c>
      <c r="Z26" s="367" t="s">
        <v>87</v>
      </c>
    </row>
    <row r="27" spans="1:26" ht="15.75" thickBot="1" x14ac:dyDescent="0.3">
      <c r="A27" s="374">
        <v>22</v>
      </c>
      <c r="B27" s="45" t="str">
        <f>'Model výchozí (MV)'!B27</f>
        <v>Čistý příjem</v>
      </c>
      <c r="C27" s="45"/>
      <c r="D27" s="375"/>
      <c r="E27" s="376">
        <v>1</v>
      </c>
      <c r="F27" s="377">
        <v>1</v>
      </c>
      <c r="G27" s="377">
        <v>1</v>
      </c>
      <c r="H27" s="377">
        <v>1</v>
      </c>
      <c r="I27" s="377">
        <v>1</v>
      </c>
      <c r="J27" s="377">
        <v>1</v>
      </c>
      <c r="K27" s="377">
        <v>1</v>
      </c>
      <c r="L27" s="377">
        <v>1</v>
      </c>
      <c r="M27" s="377">
        <v>1</v>
      </c>
      <c r="N27" s="377">
        <v>1</v>
      </c>
      <c r="O27" s="377">
        <v>1</v>
      </c>
      <c r="P27" s="377">
        <v>1</v>
      </c>
      <c r="Q27" s="377">
        <v>1</v>
      </c>
      <c r="R27" s="377">
        <v>1</v>
      </c>
      <c r="S27" s="377">
        <v>1</v>
      </c>
      <c r="T27" s="377">
        <v>1</v>
      </c>
      <c r="U27" s="377">
        <v>1</v>
      </c>
      <c r="V27" s="377">
        <v>1</v>
      </c>
      <c r="W27" s="377">
        <v>1</v>
      </c>
      <c r="X27" s="377">
        <v>1</v>
      </c>
      <c r="Y27" s="377">
        <v>1</v>
      </c>
      <c r="Z27" s="378" t="s">
        <v>85</v>
      </c>
    </row>
  </sheetData>
  <sheetProtection algorithmName="SHA-512" hashValue="to2JK6thpV5oUA73suMfoJf0Mw7hbn0+zC5dDV1zxTPwUpLGFWpR93zoMP3j7eQzoi3AAhqvkMmHqa/FEPbuHA==" saltValue="EcYnR9TM1FdyMlzHvZGfcA==" spinCount="100000" sheet="1" objects="1" scenarios="1"/>
  <hyperlinks>
    <hyperlink ref="Z11" r:id="rId1" xr:uid="{00000000-0004-0000-0500-000000000000}"/>
    <hyperlink ref="Z7" r:id="rId2" xr:uid="{00000000-0004-0000-0500-000001000000}"/>
    <hyperlink ref="Z3" r:id="rId3" xr:uid="{BBA0B7D7-840E-423D-964F-63240B2D3C5F}"/>
    <hyperlink ref="Z4" r:id="rId4" xr:uid="{FB81929C-5B6B-48C9-B8FA-8657D46CBE0D}"/>
    <hyperlink ref="Z6" r:id="rId5" xr:uid="{CFAA3538-C668-4731-B723-8E10028F92E5}"/>
    <hyperlink ref="Z19" r:id="rId6" xr:uid="{1ECEBA27-EC2C-435C-BC80-64F028153106}"/>
    <hyperlink ref="Z23:Z26" r:id="rId7" display="Index spotřebitelských cen" xr:uid="{5087D8F4-2B4C-4315-B12E-75543ED55044}"/>
    <hyperlink ref="Z5" r:id="rId8" xr:uid="{2EFC2C7C-BA51-444E-A06D-3181A3BB9537}"/>
    <hyperlink ref="Z12:Z18" r:id="rId9" display="Průměrná hrubá měsíční mzda podle odvětví - doprava a skladování" xr:uid="{6A947A0E-9ACF-4C5F-9290-C601DB294850}"/>
  </hyperlinks>
  <pageMargins left="0.70866141732283472" right="0.70866141732283472" top="0.78740157480314965" bottom="0.78740157480314965" header="0.31496062992125984" footer="0.31496062992125984"/>
  <pageSetup paperSize="8" orientation="landscape" r:id="rId10"/>
  <headerFooter>
    <oddFooter>&amp;L&amp;F&amp;C&amp;A&amp;Rstránka &amp;P</oddFooter>
  </headerFooter>
  <ignoredErrors>
    <ignoredError sqref="E12:Y18 E5:Y5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Y125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16384" width="10.7109375" hidden="1"/>
  </cols>
  <sheetData>
    <row r="1" spans="1:25" x14ac:dyDescent="0.25">
      <c r="A1" s="27" t="s">
        <v>88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89</v>
      </c>
      <c r="B2" s="11"/>
      <c r="C2" s="12"/>
      <c r="D2" s="111"/>
      <c r="E2" s="12" t="str">
        <f>'Model výchozí (MV)'!E35</f>
        <v>2031/32</v>
      </c>
      <c r="F2" s="12" t="str">
        <f>'Model výchozí (MV)'!F35</f>
        <v>2032/33</v>
      </c>
      <c r="G2" s="12" t="str">
        <f>'Model výchozí (MV)'!G35</f>
        <v>2033/34</v>
      </c>
      <c r="H2" s="12" t="str">
        <f>'Model výchozí (MV)'!H35</f>
        <v>2034/35</v>
      </c>
      <c r="I2" s="12" t="str">
        <f>'Model výchozí (MV)'!I35</f>
        <v>2035/36</v>
      </c>
      <c r="J2" s="12" t="str">
        <f>'Model výchozí (MV)'!J35</f>
        <v>2036/37</v>
      </c>
      <c r="K2" s="12" t="str">
        <f>'Model výchozí (MV)'!K35</f>
        <v>2037/38</v>
      </c>
      <c r="L2" s="12" t="str">
        <f>'Model výchozí (MV)'!L35</f>
        <v>2038/39</v>
      </c>
      <c r="M2" s="12" t="str">
        <f>'Model výchozí (MV)'!M35</f>
        <v>2039/40</v>
      </c>
      <c r="N2" s="12" t="str">
        <f>'Model výchozí (MV)'!N35</f>
        <v>2040/41</v>
      </c>
      <c r="O2" s="12" t="str">
        <f>'Model výchozí (MV)'!O35</f>
        <v>2041/42</v>
      </c>
      <c r="P2" s="12" t="str">
        <f>'Model výchozí (MV)'!P35</f>
        <v>2042/43</v>
      </c>
      <c r="Q2" s="12" t="str">
        <f>'Model výchozí (MV)'!Q35</f>
        <v>2043/44</v>
      </c>
      <c r="R2" s="12" t="str">
        <f>'Model výchozí (MV)'!R35</f>
        <v>2044/45</v>
      </c>
      <c r="S2" s="12" t="str">
        <f>'Model výchozí (MV)'!S35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tr">
        <f>'Model výchozí (MV)'!B8</f>
        <v>Odpisy dlouhodobého majetku</v>
      </c>
      <c r="C8" s="52">
        <v>1.2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B9" s="6"/>
      <c r="C9" s="52">
        <v>1.2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tr">
        <f>'Model výchozí (MV)'!B19</f>
        <v>Cestovné</v>
      </c>
      <c r="C19" s="52"/>
      <c r="D19" s="18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11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90</v>
      </c>
      <c r="C28" s="9"/>
      <c r="D28" s="379"/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112"/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91</v>
      </c>
      <c r="C30" s="9"/>
      <c r="D30" s="379"/>
      <c r="E30" s="2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25" t="s">
        <v>44</v>
      </c>
      <c r="U30" s="80">
        <f>AVERAGE(E30:S30)</f>
        <v>0</v>
      </c>
      <c r="V30" s="81">
        <f>IFERROR(V28/V29,0)</f>
        <v>0</v>
      </c>
      <c r="W30" s="2">
        <f t="shared" ref="W30" si="30">IFERROR(W28/W29,0)</f>
        <v>0</v>
      </c>
      <c r="X30" s="2">
        <f t="shared" ref="X30:Y30" si="31">IFERROR(X28/X29,0)</f>
        <v>0</v>
      </c>
      <c r="Y30" s="23">
        <f t="shared" si="31"/>
        <v>0</v>
      </c>
    </row>
    <row r="32" spans="1:25" ht="15.75" thickBot="1" x14ac:dyDescent="0.3"/>
    <row r="33" spans="1:25" ht="15.75" hidden="1" thickBot="1" x14ac:dyDescent="0.3"/>
    <row r="34" spans="1:25" x14ac:dyDescent="0.25">
      <c r="A34" s="27" t="s">
        <v>88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89</v>
      </c>
      <c r="B35" s="11"/>
      <c r="C35" s="12"/>
      <c r="D35" s="111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v>0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2">
        <f t="shared" ref="T36:T62" si="32">SUM(E36:S36)</f>
        <v>0</v>
      </c>
      <c r="U36" s="91">
        <f t="shared" ref="U36:U61" si="33">IFERROR(AVERAGE(E36:S36),0)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tr">
        <f>'Model výchozí (MV)'!D37</f>
        <v>Jiné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2">
        <f t="shared" si="32"/>
        <v>0</v>
      </c>
      <c r="U37" s="93">
        <f t="shared" si="33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2">
        <f t="shared" si="32"/>
        <v>0</v>
      </c>
      <c r="U38" s="93">
        <f t="shared" si="33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2">
        <f t="shared" si="32"/>
        <v>0</v>
      </c>
      <c r="U39" s="93">
        <f t="shared" si="33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2">
        <f t="shared" si="32"/>
        <v>0</v>
      </c>
      <c r="U40" s="93">
        <f t="shared" si="33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92">
        <f t="shared" si="32"/>
        <v>0</v>
      </c>
      <c r="U41" s="93">
        <f t="shared" si="33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92">
        <f t="shared" si="32"/>
        <v>0</v>
      </c>
      <c r="U42" s="93">
        <f t="shared" si="33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tr">
        <f>'Model výchozí (MV)'!B43</f>
        <v>Pronájem a leasing vozidel</v>
      </c>
      <c r="C43" s="52"/>
      <c r="D43" s="18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92">
        <f t="shared" si="32"/>
        <v>0</v>
      </c>
      <c r="U43" s="93">
        <f t="shared" si="33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2">
        <f t="shared" si="32"/>
        <v>0</v>
      </c>
      <c r="U44" s="93">
        <f t="shared" si="33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  <c r="R45" s="90">
        <v>0</v>
      </c>
      <c r="S45" s="90">
        <v>0</v>
      </c>
      <c r="T45" s="92">
        <f t="shared" si="32"/>
        <v>0</v>
      </c>
      <c r="U45" s="93">
        <f t="shared" si="33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2">
        <f t="shared" si="32"/>
        <v>0</v>
      </c>
      <c r="U46" s="93">
        <f t="shared" si="33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2">
        <f t="shared" si="32"/>
        <v>0</v>
      </c>
      <c r="U47" s="93">
        <f t="shared" si="33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0</v>
      </c>
      <c r="R48" s="90">
        <v>0</v>
      </c>
      <c r="S48" s="90">
        <v>0</v>
      </c>
      <c r="T48" s="92">
        <f t="shared" si="32"/>
        <v>0</v>
      </c>
      <c r="U48" s="93">
        <f t="shared" si="33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2">
        <f t="shared" si="32"/>
        <v>0</v>
      </c>
      <c r="U49" s="93">
        <f t="shared" si="33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2">
        <f t="shared" si="32"/>
        <v>0</v>
      </c>
      <c r="U50" s="93">
        <f t="shared" si="33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  <c r="L51" s="90">
        <v>0</v>
      </c>
      <c r="M51" s="90">
        <v>0</v>
      </c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2">
        <f t="shared" si="32"/>
        <v>0</v>
      </c>
      <c r="U51" s="93">
        <f t="shared" si="33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tr">
        <f>'Model výchozí (MV)'!B52</f>
        <v>Cestovné</v>
      </c>
      <c r="C52" s="52"/>
      <c r="D52" s="18"/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>
        <v>0</v>
      </c>
      <c r="S52" s="90">
        <v>0</v>
      </c>
      <c r="T52" s="92">
        <f t="shared" si="32"/>
        <v>0</v>
      </c>
      <c r="U52" s="93">
        <f t="shared" si="33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tr">
        <f>'Model výchozí (MV)'!B53</f>
        <v>Úhrada za použití dopravní cesty</v>
      </c>
      <c r="C53" s="52"/>
      <c r="D53" s="18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92">
        <f t="shared" si="32"/>
        <v>0</v>
      </c>
      <c r="U53" s="93">
        <f t="shared" si="33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tr">
        <f>'Model výchozí (MV)'!B54</f>
        <v>Úhrada za použití ostatní infrastruktury</v>
      </c>
      <c r="C54" s="52"/>
      <c r="D54" s="18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92">
        <f t="shared" si="32"/>
        <v>0</v>
      </c>
      <c r="U54" s="93">
        <f t="shared" si="33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18" t="str">
        <f>'Model výchozí (MV)'!D55</f>
        <v>Finanční náklady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  <c r="M55" s="90">
        <v>0</v>
      </c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2">
        <f t="shared" si="32"/>
        <v>0</v>
      </c>
      <c r="U55" s="93">
        <f t="shared" si="33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tr">
        <f>'Model výchozí (MV)'!C56</f>
        <v>12.2</v>
      </c>
      <c r="D56" s="18" t="str">
        <f>'Model výchozí (MV)'!D56</f>
        <v>Ostatní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2">
        <f t="shared" si="32"/>
        <v>0</v>
      </c>
      <c r="U56" s="93">
        <f t="shared" si="33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tr">
        <f>'Model výchozí (MV)'!B57</f>
        <v>Ostatní služby</v>
      </c>
      <c r="C57" s="52"/>
      <c r="D57" s="18"/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2">
        <f t="shared" si="32"/>
        <v>0</v>
      </c>
      <c r="U57" s="93">
        <f t="shared" si="33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tr">
        <f>'Model výchozí (MV)'!B58</f>
        <v>Provozní režie</v>
      </c>
      <c r="C58" s="6"/>
      <c r="D58" s="18"/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2">
        <f t="shared" si="32"/>
        <v>0</v>
      </c>
      <c r="U58" s="93">
        <f t="shared" si="33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tr">
        <f>'Model výchozí (MV)'!B59</f>
        <v>Správní režie</v>
      </c>
      <c r="C59" s="6"/>
      <c r="D59" s="18"/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2">
        <f t="shared" si="32"/>
        <v>0</v>
      </c>
      <c r="U59" s="93">
        <f t="shared" si="33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tr">
        <f>'Model výchozí (MV)'!B60</f>
        <v>Čistý příjem</v>
      </c>
      <c r="C60" s="21"/>
      <c r="D60" s="112"/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2">
        <f t="shared" si="32"/>
        <v>0</v>
      </c>
      <c r="U60" s="93">
        <f t="shared" si="33"/>
        <v>0</v>
      </c>
      <c r="V60" s="73">
        <f>'Model výchozí (MV)'!V60</f>
        <v>0</v>
      </c>
      <c r="W60" s="74">
        <f>'Model výchozí (MV)'!W60</f>
        <v>0</v>
      </c>
      <c r="X60" s="74">
        <f>'Model výchozí (MV)'!X60</f>
        <v>0</v>
      </c>
      <c r="Y60" s="67">
        <f>'Model výchozí (MV)'!Y60</f>
        <v>1</v>
      </c>
    </row>
    <row r="61" spans="1:25" s="1" customFormat="1" ht="15.75" thickBot="1" x14ac:dyDescent="0.3">
      <c r="A61" s="8">
        <v>23</v>
      </c>
      <c r="B61" s="9" t="s">
        <v>90</v>
      </c>
      <c r="C61" s="9"/>
      <c r="D61" s="379"/>
      <c r="E61" s="96">
        <f t="shared" ref="E61:S61" si="34">SUM(E36:E60)</f>
        <v>0</v>
      </c>
      <c r="F61" s="96">
        <f t="shared" si="34"/>
        <v>0</v>
      </c>
      <c r="G61" s="96">
        <f t="shared" si="34"/>
        <v>0</v>
      </c>
      <c r="H61" s="96">
        <f t="shared" si="34"/>
        <v>0</v>
      </c>
      <c r="I61" s="96">
        <f t="shared" si="34"/>
        <v>0</v>
      </c>
      <c r="J61" s="96">
        <f t="shared" si="34"/>
        <v>0</v>
      </c>
      <c r="K61" s="96">
        <f t="shared" si="34"/>
        <v>0</v>
      </c>
      <c r="L61" s="96">
        <f t="shared" si="34"/>
        <v>0</v>
      </c>
      <c r="M61" s="96">
        <f t="shared" si="34"/>
        <v>0</v>
      </c>
      <c r="N61" s="96">
        <f t="shared" si="34"/>
        <v>0</v>
      </c>
      <c r="O61" s="96">
        <f t="shared" si="34"/>
        <v>0</v>
      </c>
      <c r="P61" s="96">
        <f t="shared" si="34"/>
        <v>0</v>
      </c>
      <c r="Q61" s="96">
        <f t="shared" si="34"/>
        <v>0</v>
      </c>
      <c r="R61" s="96">
        <f t="shared" si="34"/>
        <v>0</v>
      </c>
      <c r="S61" s="96">
        <f t="shared" si="34"/>
        <v>0</v>
      </c>
      <c r="T61" s="97">
        <f t="shared" si="32"/>
        <v>0</v>
      </c>
      <c r="U61" s="98">
        <f t="shared" si="33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112"/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32"/>
        <v>47722762.499999993</v>
      </c>
      <c r="U62" s="88">
        <f>AVERAGE(E62:S62)</f>
        <v>3181517.4999999995</v>
      </c>
      <c r="V62" s="87">
        <f>$T62</f>
        <v>47722762.499999993</v>
      </c>
      <c r="W62" s="86">
        <f t="shared" ref="W62:Y62" si="35">$T62</f>
        <v>47722762.499999993</v>
      </c>
      <c r="X62" s="86">
        <f t="shared" si="35"/>
        <v>47722762.499999993</v>
      </c>
      <c r="Y62" s="89">
        <f t="shared" si="35"/>
        <v>47722762.499999993</v>
      </c>
    </row>
    <row r="63" spans="1:25" s="1" customFormat="1" ht="15.75" thickBot="1" x14ac:dyDescent="0.3">
      <c r="A63" s="8">
        <v>27</v>
      </c>
      <c r="B63" s="9" t="s">
        <v>91</v>
      </c>
      <c r="C63" s="9"/>
      <c r="D63" s="379"/>
      <c r="E63" s="2">
        <f>IFERROR(E61/E62,0)</f>
        <v>0</v>
      </c>
      <c r="F63" s="2">
        <f t="shared" ref="F63:S63" si="36">IFERROR(F61/F62,0)</f>
        <v>0</v>
      </c>
      <c r="G63" s="2">
        <f t="shared" si="36"/>
        <v>0</v>
      </c>
      <c r="H63" s="2">
        <f t="shared" si="36"/>
        <v>0</v>
      </c>
      <c r="I63" s="2">
        <f t="shared" si="36"/>
        <v>0</v>
      </c>
      <c r="J63" s="2">
        <f t="shared" si="36"/>
        <v>0</v>
      </c>
      <c r="K63" s="2">
        <f t="shared" si="36"/>
        <v>0</v>
      </c>
      <c r="L63" s="2">
        <f t="shared" si="36"/>
        <v>0</v>
      </c>
      <c r="M63" s="2">
        <f t="shared" si="36"/>
        <v>0</v>
      </c>
      <c r="N63" s="2">
        <f t="shared" si="36"/>
        <v>0</v>
      </c>
      <c r="O63" s="2">
        <f t="shared" si="36"/>
        <v>0</v>
      </c>
      <c r="P63" s="2">
        <f t="shared" si="36"/>
        <v>0</v>
      </c>
      <c r="Q63" s="2">
        <f t="shared" si="36"/>
        <v>0</v>
      </c>
      <c r="R63" s="2">
        <f t="shared" si="36"/>
        <v>0</v>
      </c>
      <c r="S63" s="2">
        <f t="shared" si="36"/>
        <v>0</v>
      </c>
      <c r="T63" s="25" t="s">
        <v>44</v>
      </c>
      <c r="U63" s="80">
        <f>U61/U62</f>
        <v>0</v>
      </c>
      <c r="V63" s="81">
        <f>IFERROR(V61/V62,0)</f>
        <v>0</v>
      </c>
      <c r="W63" s="2">
        <f t="shared" ref="W63" si="37">IFERROR(W61/W62,0)</f>
        <v>0</v>
      </c>
      <c r="X63" s="2">
        <f t="shared" ref="X63:Y63" si="38">IFERROR(X61/X62,0)</f>
        <v>0</v>
      </c>
      <c r="Y63" s="23">
        <f t="shared" si="38"/>
        <v>0</v>
      </c>
    </row>
    <row r="64" spans="1:25" ht="15.75" thickBot="1" x14ac:dyDescent="0.3"/>
    <row r="65" spans="1:25" x14ac:dyDescent="0.25">
      <c r="A65" s="27" t="s">
        <v>88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89</v>
      </c>
      <c r="B66" s="11"/>
      <c r="C66" s="12"/>
      <c r="D66" s="111"/>
      <c r="E66" s="12" t="str">
        <f t="shared" ref="E66:S66" si="39">E35</f>
        <v>2031/32</v>
      </c>
      <c r="F66" s="12" t="str">
        <f t="shared" si="39"/>
        <v>2032/33</v>
      </c>
      <c r="G66" s="12" t="str">
        <f t="shared" si="39"/>
        <v>2033/34</v>
      </c>
      <c r="H66" s="12" t="str">
        <f t="shared" si="39"/>
        <v>2034/35</v>
      </c>
      <c r="I66" s="12" t="str">
        <f t="shared" si="39"/>
        <v>2035/36</v>
      </c>
      <c r="J66" s="12" t="str">
        <f t="shared" si="39"/>
        <v>2036/37</v>
      </c>
      <c r="K66" s="12" t="str">
        <f t="shared" si="39"/>
        <v>2037/38</v>
      </c>
      <c r="L66" s="12" t="str">
        <f t="shared" si="39"/>
        <v>2038/39</v>
      </c>
      <c r="M66" s="12" t="str">
        <f t="shared" si="39"/>
        <v>2039/40</v>
      </c>
      <c r="N66" s="12" t="str">
        <f t="shared" si="39"/>
        <v>2040/41</v>
      </c>
      <c r="O66" s="12" t="str">
        <f t="shared" si="39"/>
        <v>2041/42</v>
      </c>
      <c r="P66" s="12" t="str">
        <f t="shared" si="39"/>
        <v>2042/43</v>
      </c>
      <c r="Q66" s="12" t="str">
        <f t="shared" si="39"/>
        <v>2043/44</v>
      </c>
      <c r="R66" s="12" t="str">
        <f t="shared" si="39"/>
        <v>2044/45</v>
      </c>
      <c r="S66" s="12" t="str">
        <f t="shared" si="39"/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2">
        <f t="shared" ref="T67:T93" si="40">SUM(E67:S67)</f>
        <v>0</v>
      </c>
      <c r="U67" s="91">
        <f t="shared" ref="U67:U92" si="41">IFERROR(AVERAGE(E67:S67),0)</f>
        <v>0</v>
      </c>
      <c r="V67" s="160">
        <f>'Model výchozí (MV)'!V67</f>
        <v>0</v>
      </c>
      <c r="W67" s="161">
        <f>'Model výchozí (MV)'!W67</f>
        <v>0</v>
      </c>
      <c r="X67" s="161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tr">
        <f>'Model výchozí (MV)'!D68</f>
        <v>Jiné</v>
      </c>
      <c r="E68" s="90">
        <v>0</v>
      </c>
      <c r="F68" s="90"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2">
        <f t="shared" si="40"/>
        <v>0</v>
      </c>
      <c r="U68" s="93">
        <f t="shared" si="41"/>
        <v>0</v>
      </c>
      <c r="V68" s="73">
        <f>'Model výchozí (MV)'!V68</f>
        <v>0</v>
      </c>
      <c r="W68" s="74">
        <f>'Model výchozí (MV)'!W68</f>
        <v>0</v>
      </c>
      <c r="X68" s="74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2">
        <f t="shared" si="40"/>
        <v>0</v>
      </c>
      <c r="U69" s="93">
        <f t="shared" si="41"/>
        <v>0</v>
      </c>
      <c r="V69" s="73">
        <f>'Model výchozí (MV)'!V69</f>
        <v>0</v>
      </c>
      <c r="W69" s="74">
        <f>'Model výchozí (MV)'!W69</f>
        <v>0</v>
      </c>
      <c r="X69" s="74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2">
        <f t="shared" si="40"/>
        <v>0</v>
      </c>
      <c r="U70" s="93">
        <f t="shared" si="41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  <c r="L71" s="90">
        <v>0</v>
      </c>
      <c r="M71" s="90">
        <v>0</v>
      </c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0</v>
      </c>
      <c r="T71" s="92">
        <f t="shared" si="40"/>
        <v>0</v>
      </c>
      <c r="U71" s="93">
        <f t="shared" si="41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92">
        <f t="shared" si="40"/>
        <v>0</v>
      </c>
      <c r="U72" s="93">
        <f t="shared" si="41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92">
        <f t="shared" si="40"/>
        <v>0</v>
      </c>
      <c r="U73" s="93">
        <f t="shared" si="41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tr">
        <f>'Model výchozí (MV)'!B74</f>
        <v>Pronájem a leasing vozidel</v>
      </c>
      <c r="C74" s="52"/>
      <c r="D74" s="18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92">
        <f t="shared" si="40"/>
        <v>0</v>
      </c>
      <c r="U74" s="93">
        <f t="shared" si="41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0">
        <v>0</v>
      </c>
      <c r="M75" s="90">
        <v>0</v>
      </c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2">
        <f t="shared" si="40"/>
        <v>0</v>
      </c>
      <c r="U75" s="93">
        <f t="shared" si="41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2">
        <f t="shared" si="40"/>
        <v>0</v>
      </c>
      <c r="U76" s="93">
        <f t="shared" si="41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v>0</v>
      </c>
      <c r="M77" s="90">
        <v>0</v>
      </c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2">
        <f t="shared" si="40"/>
        <v>0</v>
      </c>
      <c r="U77" s="93">
        <f t="shared" si="41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2">
        <f t="shared" si="40"/>
        <v>0</v>
      </c>
      <c r="U78" s="93">
        <f t="shared" si="41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  <c r="L79" s="90">
        <v>0</v>
      </c>
      <c r="M79" s="90">
        <v>0</v>
      </c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2">
        <f t="shared" si="40"/>
        <v>0</v>
      </c>
      <c r="U79" s="93">
        <f t="shared" si="41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92">
        <f t="shared" si="40"/>
        <v>0</v>
      </c>
      <c r="U80" s="93">
        <f t="shared" si="41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v>0</v>
      </c>
      <c r="F81" s="90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92">
        <f t="shared" si="40"/>
        <v>0</v>
      </c>
      <c r="U81" s="93">
        <f t="shared" si="41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>
        <v>0</v>
      </c>
      <c r="R82" s="90">
        <v>0</v>
      </c>
      <c r="S82" s="90">
        <v>0</v>
      </c>
      <c r="T82" s="92">
        <f t="shared" si="40"/>
        <v>0</v>
      </c>
      <c r="U82" s="93">
        <f t="shared" si="41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tr">
        <f>'Model výchozí (MV)'!B83</f>
        <v>Cestovné</v>
      </c>
      <c r="C83" s="52"/>
      <c r="D83" s="18"/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0</v>
      </c>
      <c r="S83" s="90">
        <v>0</v>
      </c>
      <c r="T83" s="92">
        <f t="shared" si="40"/>
        <v>0</v>
      </c>
      <c r="U83" s="93">
        <f t="shared" si="41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tr">
        <f>'Model výchozí (MV)'!B84</f>
        <v>Úhrada za použití dopravní cesty</v>
      </c>
      <c r="C84" s="52"/>
      <c r="D84" s="18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92">
        <f t="shared" si="40"/>
        <v>0</v>
      </c>
      <c r="U84" s="93">
        <f t="shared" si="41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tr">
        <f>'Model výchozí (MV)'!B85</f>
        <v>Úhrada za použití ostatní infrastruktury</v>
      </c>
      <c r="C85" s="52"/>
      <c r="D85" s="18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92">
        <f t="shared" si="40"/>
        <v>0</v>
      </c>
      <c r="U85" s="93">
        <f t="shared" si="41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18" t="str">
        <f>'Model výchozí (MV)'!D86</f>
        <v>Finanční náklady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>
        <v>0</v>
      </c>
      <c r="R86" s="90">
        <v>0</v>
      </c>
      <c r="S86" s="90">
        <v>0</v>
      </c>
      <c r="T86" s="92">
        <f t="shared" si="40"/>
        <v>0</v>
      </c>
      <c r="U86" s="93">
        <f t="shared" si="41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tr">
        <f>'Model výchozí (MV)'!C87</f>
        <v>12.2</v>
      </c>
      <c r="D87" s="18" t="str">
        <f>'Model výchozí (MV)'!D87</f>
        <v>Ostatní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2">
        <f t="shared" si="40"/>
        <v>0</v>
      </c>
      <c r="U87" s="93">
        <f t="shared" si="41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tr">
        <f>'Model výchozí (MV)'!B88</f>
        <v>Ostatní služby</v>
      </c>
      <c r="C88" s="52"/>
      <c r="D88" s="18"/>
      <c r="E88" s="90">
        <v>0</v>
      </c>
      <c r="F88" s="90">
        <v>0</v>
      </c>
      <c r="G88" s="90">
        <v>0</v>
      </c>
      <c r="H88" s="90">
        <v>0</v>
      </c>
      <c r="I88" s="90">
        <v>0</v>
      </c>
      <c r="J88" s="90">
        <v>0</v>
      </c>
      <c r="K88" s="90">
        <v>0</v>
      </c>
      <c r="L88" s="90">
        <v>0</v>
      </c>
      <c r="M88" s="90">
        <v>0</v>
      </c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2">
        <f t="shared" si="40"/>
        <v>0</v>
      </c>
      <c r="U88" s="93">
        <f t="shared" si="41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tr">
        <f>'Model výchozí (MV)'!B89</f>
        <v>Provozní režie</v>
      </c>
      <c r="C89" s="6"/>
      <c r="D89" s="18"/>
      <c r="E89" s="90">
        <v>0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  <c r="L89" s="90">
        <v>0</v>
      </c>
      <c r="M89" s="90">
        <v>0</v>
      </c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2">
        <f t="shared" si="40"/>
        <v>0</v>
      </c>
      <c r="U89" s="93">
        <f t="shared" si="41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tr">
        <f>'Model výchozí (MV)'!B90</f>
        <v>Správní režie</v>
      </c>
      <c r="C90" s="6"/>
      <c r="D90" s="18"/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  <c r="L90" s="90">
        <v>0</v>
      </c>
      <c r="M90" s="90">
        <v>0</v>
      </c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2">
        <f t="shared" si="40"/>
        <v>0</v>
      </c>
      <c r="U90" s="93">
        <f t="shared" si="41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tr">
        <f>'Model výchozí (MV)'!B91</f>
        <v>Čistý příjem</v>
      </c>
      <c r="C91" s="21"/>
      <c r="D91" s="112"/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2">
        <f t="shared" si="40"/>
        <v>0</v>
      </c>
      <c r="U91" s="93">
        <f t="shared" si="41"/>
        <v>0</v>
      </c>
      <c r="V91" s="73">
        <f>'Model výchozí (MV)'!V91</f>
        <v>0</v>
      </c>
      <c r="W91" s="74">
        <f>'Model výchozí (MV)'!W91</f>
        <v>0</v>
      </c>
      <c r="X91" s="74">
        <f>'Model výchozí (MV)'!X91</f>
        <v>0</v>
      </c>
      <c r="Y91" s="67">
        <f>'Model výchozí (MV)'!Y91</f>
        <v>1</v>
      </c>
    </row>
    <row r="92" spans="1:25" s="1" customFormat="1" ht="15.75" thickBot="1" x14ac:dyDescent="0.3">
      <c r="A92" s="8">
        <v>23</v>
      </c>
      <c r="B92" s="9" t="s">
        <v>90</v>
      </c>
      <c r="C92" s="9"/>
      <c r="D92" s="379"/>
      <c r="E92" s="96">
        <f t="shared" ref="E92:S92" si="42">SUM(E67:E91)</f>
        <v>0</v>
      </c>
      <c r="F92" s="96">
        <f t="shared" si="42"/>
        <v>0</v>
      </c>
      <c r="G92" s="96">
        <f t="shared" si="42"/>
        <v>0</v>
      </c>
      <c r="H92" s="96">
        <f t="shared" si="42"/>
        <v>0</v>
      </c>
      <c r="I92" s="96">
        <f t="shared" si="42"/>
        <v>0</v>
      </c>
      <c r="J92" s="96">
        <f t="shared" si="42"/>
        <v>0</v>
      </c>
      <c r="K92" s="96">
        <f t="shared" si="42"/>
        <v>0</v>
      </c>
      <c r="L92" s="96">
        <f t="shared" si="42"/>
        <v>0</v>
      </c>
      <c r="M92" s="96">
        <f t="shared" si="42"/>
        <v>0</v>
      </c>
      <c r="N92" s="96">
        <f t="shared" si="42"/>
        <v>0</v>
      </c>
      <c r="O92" s="96">
        <f t="shared" si="42"/>
        <v>0</v>
      </c>
      <c r="P92" s="96">
        <f t="shared" si="42"/>
        <v>0</v>
      </c>
      <c r="Q92" s="96">
        <f t="shared" si="42"/>
        <v>0</v>
      </c>
      <c r="R92" s="96">
        <f t="shared" si="42"/>
        <v>0</v>
      </c>
      <c r="S92" s="96">
        <f t="shared" si="42"/>
        <v>0</v>
      </c>
      <c r="T92" s="97">
        <f t="shared" si="40"/>
        <v>0</v>
      </c>
      <c r="U92" s="98">
        <f t="shared" si="41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112"/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40"/>
        <v>15223995</v>
      </c>
      <c r="U93" s="88">
        <f>AVERAGE(E93:S93)</f>
        <v>1014933</v>
      </c>
      <c r="V93" s="87">
        <f>$T93</f>
        <v>15223995</v>
      </c>
      <c r="W93" s="86">
        <f t="shared" ref="W93:Y93" si="43">$T93</f>
        <v>15223995</v>
      </c>
      <c r="X93" s="86">
        <f t="shared" si="43"/>
        <v>15223995</v>
      </c>
      <c r="Y93" s="89">
        <f t="shared" si="43"/>
        <v>15223995</v>
      </c>
    </row>
    <row r="94" spans="1:25" s="1" customFormat="1" ht="15.75" thickBot="1" x14ac:dyDescent="0.3">
      <c r="A94" s="8">
        <v>27</v>
      </c>
      <c r="B94" s="9" t="s">
        <v>91</v>
      </c>
      <c r="C94" s="9"/>
      <c r="D94" s="379"/>
      <c r="E94" s="2">
        <f>IFERROR(E92/E93,0)</f>
        <v>0</v>
      </c>
      <c r="F94" s="2">
        <f t="shared" ref="F94:S94" si="44">IFERROR(F92/F93,0)</f>
        <v>0</v>
      </c>
      <c r="G94" s="2">
        <f t="shared" si="44"/>
        <v>0</v>
      </c>
      <c r="H94" s="2">
        <f t="shared" si="44"/>
        <v>0</v>
      </c>
      <c r="I94" s="2">
        <f t="shared" si="44"/>
        <v>0</v>
      </c>
      <c r="J94" s="2">
        <f t="shared" si="44"/>
        <v>0</v>
      </c>
      <c r="K94" s="2">
        <f t="shared" si="44"/>
        <v>0</v>
      </c>
      <c r="L94" s="2">
        <f t="shared" si="44"/>
        <v>0</v>
      </c>
      <c r="M94" s="2">
        <f t="shared" si="44"/>
        <v>0</v>
      </c>
      <c r="N94" s="2">
        <f t="shared" si="44"/>
        <v>0</v>
      </c>
      <c r="O94" s="2">
        <f t="shared" si="44"/>
        <v>0</v>
      </c>
      <c r="P94" s="2">
        <f t="shared" si="44"/>
        <v>0</v>
      </c>
      <c r="Q94" s="2">
        <f t="shared" si="44"/>
        <v>0</v>
      </c>
      <c r="R94" s="2">
        <f t="shared" si="44"/>
        <v>0</v>
      </c>
      <c r="S94" s="2">
        <f t="shared" si="44"/>
        <v>0</v>
      </c>
      <c r="T94" s="25" t="s">
        <v>44</v>
      </c>
      <c r="U94" s="80">
        <f>AVERAGE(E94:S94)</f>
        <v>0</v>
      </c>
      <c r="V94" s="81">
        <f>IFERROR(V92/V93,0)</f>
        <v>0</v>
      </c>
      <c r="W94" s="2">
        <f t="shared" ref="W94" si="45">IFERROR(W92/W93,0)</f>
        <v>0</v>
      </c>
      <c r="X94" s="2">
        <f t="shared" ref="X94:Y94" si="46">IFERROR(X92/X93,0)</f>
        <v>0</v>
      </c>
      <c r="Y94" s="23">
        <f t="shared" si="46"/>
        <v>0</v>
      </c>
    </row>
    <row r="95" spans="1:25" ht="15.75" thickBot="1" x14ac:dyDescent="0.3"/>
    <row r="96" spans="1:25" x14ac:dyDescent="0.25">
      <c r="A96" s="27" t="s">
        <v>88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89</v>
      </c>
      <c r="B97" s="11"/>
      <c r="C97" s="12"/>
      <c r="D97" s="111"/>
      <c r="E97" s="12" t="str">
        <f t="shared" ref="E97:S97" si="47">E35</f>
        <v>2031/32</v>
      </c>
      <c r="F97" s="12" t="str">
        <f t="shared" si="47"/>
        <v>2032/33</v>
      </c>
      <c r="G97" s="12" t="str">
        <f t="shared" si="47"/>
        <v>2033/34</v>
      </c>
      <c r="H97" s="12" t="str">
        <f t="shared" si="47"/>
        <v>2034/35</v>
      </c>
      <c r="I97" s="12" t="str">
        <f t="shared" si="47"/>
        <v>2035/36</v>
      </c>
      <c r="J97" s="12" t="str">
        <f t="shared" si="47"/>
        <v>2036/37</v>
      </c>
      <c r="K97" s="12" t="str">
        <f t="shared" si="47"/>
        <v>2037/38</v>
      </c>
      <c r="L97" s="12" t="str">
        <f t="shared" si="47"/>
        <v>2038/39</v>
      </c>
      <c r="M97" s="12" t="str">
        <f t="shared" si="47"/>
        <v>2039/40</v>
      </c>
      <c r="N97" s="12" t="str">
        <f t="shared" si="47"/>
        <v>2040/41</v>
      </c>
      <c r="O97" s="12" t="str">
        <f t="shared" si="47"/>
        <v>2041/42</v>
      </c>
      <c r="P97" s="12" t="str">
        <f t="shared" si="47"/>
        <v>2042/43</v>
      </c>
      <c r="Q97" s="12" t="str">
        <f t="shared" si="47"/>
        <v>2043/44</v>
      </c>
      <c r="R97" s="12" t="str">
        <f t="shared" si="47"/>
        <v>2044/45</v>
      </c>
      <c r="S97" s="12" t="str">
        <f t="shared" si="47"/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  <c r="K98" s="83">
        <v>0</v>
      </c>
      <c r="L98" s="83">
        <v>0</v>
      </c>
      <c r="M98" s="83">
        <v>0</v>
      </c>
      <c r="N98" s="83">
        <v>0</v>
      </c>
      <c r="O98" s="83">
        <v>0</v>
      </c>
      <c r="P98" s="83">
        <v>0</v>
      </c>
      <c r="Q98" s="83">
        <v>0</v>
      </c>
      <c r="R98" s="83">
        <v>0</v>
      </c>
      <c r="S98" s="83">
        <v>0</v>
      </c>
      <c r="T98" s="82">
        <f t="shared" ref="T98:T124" si="48">SUM(E98:S98)</f>
        <v>0</v>
      </c>
      <c r="U98" s="91">
        <f t="shared" ref="U98:U123" si="49">IFERROR(AVERAGE(E98:S98),0)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tr">
        <f>'Model výchozí (MV)'!D99</f>
        <v>Jiné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0</v>
      </c>
      <c r="T99" s="92">
        <f t="shared" si="48"/>
        <v>0</v>
      </c>
      <c r="U99" s="93">
        <f t="shared" si="49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2">
        <f t="shared" si="48"/>
        <v>0</v>
      </c>
      <c r="U100" s="93">
        <f t="shared" si="49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2">
        <f t="shared" si="48"/>
        <v>0</v>
      </c>
      <c r="U101" s="93">
        <f t="shared" si="49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90">
        <v>0</v>
      </c>
      <c r="Q102" s="90">
        <v>0</v>
      </c>
      <c r="R102" s="90">
        <v>0</v>
      </c>
      <c r="S102" s="90">
        <v>0</v>
      </c>
      <c r="T102" s="92">
        <f t="shared" si="48"/>
        <v>0</v>
      </c>
      <c r="U102" s="93">
        <f t="shared" si="49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92">
        <f t="shared" si="48"/>
        <v>0</v>
      </c>
      <c r="U103" s="93">
        <f t="shared" si="49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92">
        <f t="shared" si="48"/>
        <v>0</v>
      </c>
      <c r="U104" s="93">
        <f t="shared" si="49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92">
        <f t="shared" si="48"/>
        <v>0</v>
      </c>
      <c r="U105" s="93">
        <f t="shared" si="49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0">
        <v>0</v>
      </c>
      <c r="P106" s="90">
        <v>0</v>
      </c>
      <c r="Q106" s="90">
        <v>0</v>
      </c>
      <c r="R106" s="90">
        <v>0</v>
      </c>
      <c r="S106" s="90">
        <v>0</v>
      </c>
      <c r="T106" s="92">
        <f t="shared" si="48"/>
        <v>0</v>
      </c>
      <c r="U106" s="93">
        <f t="shared" si="49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0">
        <v>0</v>
      </c>
      <c r="P107" s="90">
        <v>0</v>
      </c>
      <c r="Q107" s="90">
        <v>0</v>
      </c>
      <c r="R107" s="90">
        <v>0</v>
      </c>
      <c r="S107" s="90">
        <v>0</v>
      </c>
      <c r="T107" s="92">
        <f t="shared" si="48"/>
        <v>0</v>
      </c>
      <c r="U107" s="93">
        <f t="shared" si="49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  <c r="M108" s="90">
        <v>0</v>
      </c>
      <c r="N108" s="90">
        <v>0</v>
      </c>
      <c r="O108" s="90">
        <v>0</v>
      </c>
      <c r="P108" s="90">
        <v>0</v>
      </c>
      <c r="Q108" s="90">
        <v>0</v>
      </c>
      <c r="R108" s="90">
        <v>0</v>
      </c>
      <c r="S108" s="90">
        <v>0</v>
      </c>
      <c r="T108" s="92">
        <f t="shared" si="48"/>
        <v>0</v>
      </c>
      <c r="U108" s="93">
        <f t="shared" si="49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v>0</v>
      </c>
      <c r="F109" s="90">
        <v>0</v>
      </c>
      <c r="G109" s="90">
        <v>0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  <c r="T109" s="92">
        <f t="shared" si="48"/>
        <v>0</v>
      </c>
      <c r="U109" s="93">
        <f t="shared" si="49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  <c r="T110" s="92">
        <f t="shared" si="48"/>
        <v>0</v>
      </c>
      <c r="U110" s="93">
        <f t="shared" si="49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  <c r="T111" s="92">
        <f t="shared" si="48"/>
        <v>0</v>
      </c>
      <c r="U111" s="93">
        <f t="shared" si="49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  <c r="T112" s="92">
        <f t="shared" si="48"/>
        <v>0</v>
      </c>
      <c r="U112" s="93">
        <f t="shared" si="49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  <c r="T113" s="92">
        <f t="shared" si="48"/>
        <v>0</v>
      </c>
      <c r="U113" s="93">
        <f t="shared" si="49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tr">
        <f>'Model výchozí (MV)'!B114</f>
        <v>Cestovné</v>
      </c>
      <c r="C114" s="52"/>
      <c r="D114" s="18"/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  <c r="T114" s="92">
        <f t="shared" si="48"/>
        <v>0</v>
      </c>
      <c r="U114" s="93">
        <f t="shared" si="49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tr">
        <f>'Model výchozí (MV)'!B115</f>
        <v>Úhrada za použití dopravní cesty</v>
      </c>
      <c r="C115" s="52"/>
      <c r="D115" s="18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92">
        <f t="shared" si="48"/>
        <v>0</v>
      </c>
      <c r="U115" s="93">
        <f t="shared" si="49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tr">
        <f>'Model výchozí (MV)'!B116</f>
        <v>Úhrada za použití ostatní infrastruktury</v>
      </c>
      <c r="C116" s="52"/>
      <c r="D116" s="18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92">
        <f t="shared" si="48"/>
        <v>0</v>
      </c>
      <c r="U116" s="93">
        <f t="shared" si="49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18" t="str">
        <f>'Model výchozí (MV)'!D117</f>
        <v>Finanční náklady</v>
      </c>
      <c r="E117" s="90">
        <v>0</v>
      </c>
      <c r="F117" s="90">
        <v>0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  <c r="T117" s="92">
        <f t="shared" si="48"/>
        <v>0</v>
      </c>
      <c r="U117" s="93">
        <f t="shared" si="49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74">
        <f>'Model výchozí (MV)'!Y117</f>
        <v>1</v>
      </c>
    </row>
    <row r="118" spans="1:25" x14ac:dyDescent="0.25">
      <c r="A118" s="5"/>
      <c r="B118" s="6"/>
      <c r="C118" s="52" t="str">
        <f>'Model výchozí (MV)'!C118</f>
        <v>12.2</v>
      </c>
      <c r="D118" s="18" t="str">
        <f>'Model výchozí (MV)'!D118</f>
        <v>Ostatní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  <c r="T118" s="92">
        <f t="shared" si="48"/>
        <v>0</v>
      </c>
      <c r="U118" s="93">
        <f t="shared" si="49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74">
        <f>'Model výchozí (MV)'!Y118</f>
        <v>1</v>
      </c>
    </row>
    <row r="119" spans="1:25" x14ac:dyDescent="0.25">
      <c r="A119" s="5">
        <v>13</v>
      </c>
      <c r="B119" s="6" t="str">
        <f>'Model výchozí (MV)'!B119</f>
        <v>Ostatní služby</v>
      </c>
      <c r="C119" s="52"/>
      <c r="D119" s="18"/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  <c r="T119" s="92">
        <f t="shared" si="48"/>
        <v>0</v>
      </c>
      <c r="U119" s="93">
        <f t="shared" si="49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74">
        <f>'Model výchozí (MV)'!Y119</f>
        <v>1</v>
      </c>
    </row>
    <row r="120" spans="1:25" x14ac:dyDescent="0.25">
      <c r="A120" s="5">
        <v>14</v>
      </c>
      <c r="B120" s="6" t="str">
        <f>'Model výchozí (MV)'!B120</f>
        <v>Provozní režie</v>
      </c>
      <c r="C120" s="6"/>
      <c r="D120" s="18"/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  <c r="T120" s="92">
        <f t="shared" si="48"/>
        <v>0</v>
      </c>
      <c r="U120" s="93">
        <f t="shared" si="49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74">
        <f>'Model výchozí (MV)'!Y120</f>
        <v>1</v>
      </c>
    </row>
    <row r="121" spans="1:25" x14ac:dyDescent="0.25">
      <c r="A121" s="5">
        <v>15</v>
      </c>
      <c r="B121" s="6" t="str">
        <f>'Model výchozí (MV)'!B121</f>
        <v>Správní režie</v>
      </c>
      <c r="C121" s="6"/>
      <c r="D121" s="18"/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  <c r="M121" s="90">
        <v>0</v>
      </c>
      <c r="N121" s="90">
        <v>0</v>
      </c>
      <c r="O121" s="90">
        <v>0</v>
      </c>
      <c r="P121" s="90">
        <v>0</v>
      </c>
      <c r="Q121" s="90">
        <v>0</v>
      </c>
      <c r="R121" s="90">
        <v>0</v>
      </c>
      <c r="S121" s="90">
        <v>0</v>
      </c>
      <c r="T121" s="92">
        <f t="shared" si="48"/>
        <v>0</v>
      </c>
      <c r="U121" s="93">
        <f t="shared" si="49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74">
        <f>'Model výchozí (MV)'!Y121</f>
        <v>1</v>
      </c>
    </row>
    <row r="122" spans="1:25" x14ac:dyDescent="0.25">
      <c r="A122" s="20">
        <v>22</v>
      </c>
      <c r="B122" s="21" t="str">
        <f>'Model výchozí (MV)'!B122</f>
        <v>Čistý příjem</v>
      </c>
      <c r="C122" s="21"/>
      <c r="D122" s="112"/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  <c r="T122" s="92">
        <f t="shared" si="48"/>
        <v>0</v>
      </c>
      <c r="U122" s="93">
        <f t="shared" si="49"/>
        <v>0</v>
      </c>
      <c r="V122" s="73">
        <f>'Model výchozí (MV)'!V122</f>
        <v>0</v>
      </c>
      <c r="W122" s="74">
        <f>'Model výchozí (MV)'!W122</f>
        <v>0</v>
      </c>
      <c r="X122" s="74">
        <f>'Model výchozí (MV)'!X122</f>
        <v>0</v>
      </c>
      <c r="Y122" s="74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90</v>
      </c>
      <c r="C123" s="9"/>
      <c r="D123" s="379"/>
      <c r="E123" s="96">
        <f t="shared" ref="E123:S123" si="50">SUM(E98:E122)</f>
        <v>0</v>
      </c>
      <c r="F123" s="96">
        <f t="shared" si="50"/>
        <v>0</v>
      </c>
      <c r="G123" s="96">
        <f t="shared" si="50"/>
        <v>0</v>
      </c>
      <c r="H123" s="96">
        <f t="shared" si="50"/>
        <v>0</v>
      </c>
      <c r="I123" s="96">
        <f t="shared" si="50"/>
        <v>0</v>
      </c>
      <c r="J123" s="96">
        <f t="shared" si="50"/>
        <v>0</v>
      </c>
      <c r="K123" s="96">
        <f t="shared" si="50"/>
        <v>0</v>
      </c>
      <c r="L123" s="96">
        <f t="shared" si="50"/>
        <v>0</v>
      </c>
      <c r="M123" s="96">
        <f t="shared" si="50"/>
        <v>0</v>
      </c>
      <c r="N123" s="96">
        <f t="shared" si="50"/>
        <v>0</v>
      </c>
      <c r="O123" s="96">
        <f t="shared" si="50"/>
        <v>0</v>
      </c>
      <c r="P123" s="96">
        <f t="shared" si="50"/>
        <v>0</v>
      </c>
      <c r="Q123" s="96">
        <f t="shared" si="50"/>
        <v>0</v>
      </c>
      <c r="R123" s="96">
        <f t="shared" si="50"/>
        <v>0</v>
      </c>
      <c r="S123" s="96">
        <f t="shared" si="50"/>
        <v>0</v>
      </c>
      <c r="T123" s="97">
        <f t="shared" si="48"/>
        <v>0</v>
      </c>
      <c r="U123" s="98">
        <f t="shared" si="49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96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112"/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48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51">$T124</f>
        <v>32498767.5</v>
      </c>
      <c r="X124" s="86">
        <f t="shared" si="51"/>
        <v>32498767.5</v>
      </c>
      <c r="Y124" s="86">
        <f t="shared" si="51"/>
        <v>32498767.5</v>
      </c>
    </row>
    <row r="125" spans="1:25" s="1" customFormat="1" ht="15.75" thickBot="1" x14ac:dyDescent="0.3">
      <c r="A125" s="8">
        <v>27</v>
      </c>
      <c r="B125" s="9" t="s">
        <v>91</v>
      </c>
      <c r="C125" s="9"/>
      <c r="D125" s="379"/>
      <c r="E125" s="2">
        <f>IFERROR(E123/E124,0)</f>
        <v>0</v>
      </c>
      <c r="F125" s="2">
        <f t="shared" ref="F125:S125" si="52">IFERROR(F123/F124,0)</f>
        <v>0</v>
      </c>
      <c r="G125" s="2">
        <f t="shared" si="52"/>
        <v>0</v>
      </c>
      <c r="H125" s="2">
        <f t="shared" si="52"/>
        <v>0</v>
      </c>
      <c r="I125" s="2">
        <f t="shared" si="52"/>
        <v>0</v>
      </c>
      <c r="J125" s="2">
        <f t="shared" si="52"/>
        <v>0</v>
      </c>
      <c r="K125" s="2">
        <f t="shared" si="52"/>
        <v>0</v>
      </c>
      <c r="L125" s="2">
        <f t="shared" si="52"/>
        <v>0</v>
      </c>
      <c r="M125" s="2">
        <f t="shared" si="52"/>
        <v>0</v>
      </c>
      <c r="N125" s="2">
        <f t="shared" si="52"/>
        <v>0</v>
      </c>
      <c r="O125" s="2">
        <f t="shared" si="52"/>
        <v>0</v>
      </c>
      <c r="P125" s="2">
        <f t="shared" si="52"/>
        <v>0</v>
      </c>
      <c r="Q125" s="2">
        <f t="shared" si="52"/>
        <v>0</v>
      </c>
      <c r="R125" s="2">
        <f t="shared" si="52"/>
        <v>0</v>
      </c>
      <c r="S125" s="2">
        <f t="shared" si="52"/>
        <v>0</v>
      </c>
      <c r="T125" s="25" t="s">
        <v>44</v>
      </c>
      <c r="U125" s="80">
        <f>AVERAGE(E125:S125)</f>
        <v>0</v>
      </c>
      <c r="V125" s="81">
        <f>IFERROR(V123/V124,0)</f>
        <v>0</v>
      </c>
      <c r="W125" s="2">
        <f t="shared" ref="W125" si="53">IFERROR(W123/W124,0)</f>
        <v>0</v>
      </c>
      <c r="X125" s="2">
        <f t="shared" ref="X125:Y125" si="54">IFERROR(X123/X124,0)</f>
        <v>0</v>
      </c>
      <c r="Y125" s="2">
        <f t="shared" si="54"/>
        <v>0</v>
      </c>
    </row>
  </sheetData>
  <sheetProtection algorithmName="SHA-512" hashValue="5Xcj7H6oBlyYKj+J9GROlKwjTaqxgnu9mSOaQbF5GaxzcQbEG913SVdD3OC5/ykHLLq6kAL+sCCZugV9JIITzA==" saltValue="vL54FHqw2UYDLrvzYpON1Q==" spinCount="100000" sheet="1" objects="1" scenarios="1"/>
  <mergeCells count="4">
    <mergeCell ref="V1:Y1"/>
    <mergeCell ref="V34:Y34"/>
    <mergeCell ref="V65:Y65"/>
    <mergeCell ref="V96:Y96"/>
  </mergeCells>
  <conditionalFormatting sqref="Y3:Y27 Y36:Y60 Y67:Y91 Y98:Y122">
    <cfRule type="cellIs" dxfId="6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F89B0643E7D534F89D58787A4DED7EA" ma:contentTypeVersion="45" ma:contentTypeDescription="Base content type for project documents" ma:contentTypeScope="" ma:versionID="ba273860376e44c21c26bc24003764d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cbf7d879460351c1d46e341586771b7f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abc21ba-f394-47be-8fec-ab4068452e33}" ma:internalName="TaxCatchAll" ma:showField="CatchAllData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abc21ba-f394-47be-8fec-ab4068452e33}" ma:internalName="TaxCatchAllLabel" ma:readOnly="true" ma:showField="CatchAllDataLabel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396136-223852383-3644</_dlc_DocId>
    <_dlc_DocIdUrl xmlns="980b2c76-4eb4-4926-991a-bb246786b55e">
      <Url>https://mottmac.sharepoint.com/teams/pj-c0418/_layouts/15/DocIdRedir.aspx?ID=396136-223852383-3644</Url>
      <Description>396136-223852383-3644</Description>
    </_dlc_DocIdUrl>
  </documentManagement>
</p:properties>
</file>

<file path=customXml/itemProps1.xml><?xml version="1.0" encoding="utf-8"?>
<ds:datastoreItem xmlns:ds="http://schemas.openxmlformats.org/officeDocument/2006/customXml" ds:itemID="{A4BF3FD7-65CE-4BA3-B1E9-46AFF6DAE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093ED0-A0A5-48CB-A7DE-D485ECEA22F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B3418DC-AD24-4B22-9476-025FFE0ACF3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9238C39-B0D7-4281-B24F-4CF8F8AD0ED1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0AC671B-0A8F-4F75-837E-7806240F1DE7}">
  <ds:schemaRefs>
    <ds:schemaRef ds:uri="http://schemas.microsoft.com/office/2006/documentManagement/types"/>
    <ds:schemaRef ds:uri="8043c280-e672-43f5-886c-af9cae53c7c4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980b2c76-4eb4-4926-991a-bb246786b55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Legenda</vt:lpstr>
      <vt:lpstr>Provoz výchozí</vt:lpstr>
      <vt:lpstr>Model výchozí (MV)</vt:lpstr>
      <vt:lpstr>Model výchozí kalendářní (MVK)</vt:lpstr>
      <vt:lpstr>Přepočet</vt:lpstr>
      <vt:lpstr>MV Přepočtený</vt:lpstr>
      <vt:lpstr>Nabídka</vt:lpstr>
      <vt:lpstr>Index</vt:lpstr>
      <vt:lpstr>Doplněk</vt:lpstr>
      <vt:lpstr>Model aktualizovaný (MA)</vt:lpstr>
      <vt:lpstr>MA Výkon</vt:lpstr>
      <vt:lpstr>MA Hodiny</vt:lpstr>
      <vt:lpstr>MA Vozidlo</vt:lpstr>
      <vt:lpstr>MA Fixní</vt:lpstr>
      <vt:lpstr>Objednávka_GLOB</vt:lpstr>
      <vt:lpstr>Objednávka_ACDC</vt:lpstr>
      <vt:lpstr>Objednávka_AC</vt:lpstr>
      <vt:lpstr>Objednávka</vt:lpstr>
      <vt:lpstr>Model objednávkový (MO)</vt:lpstr>
      <vt:lpstr>MO Výkon</vt:lpstr>
      <vt:lpstr>MO Hodiny</vt:lpstr>
      <vt:lpstr>MO Vozidlo</vt:lpstr>
      <vt:lpstr>Skutečnost_GLOB</vt:lpstr>
      <vt:lpstr>Skutečnost_ACDC</vt:lpstr>
      <vt:lpstr>Skutečnost_AC</vt:lpstr>
      <vt:lpstr>Kompenzace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Sestak, Daniel</dc:creator>
  <cp:keywords/>
  <dc:description/>
  <cp:lastModifiedBy>Daniel Sestak</cp:lastModifiedBy>
  <cp:revision/>
  <cp:lastPrinted>2025-11-11T16:49:31Z</cp:lastPrinted>
  <dcterms:created xsi:type="dcterms:W3CDTF">2018-01-16T21:33:37Z</dcterms:created>
  <dcterms:modified xsi:type="dcterms:W3CDTF">2025-11-12T01:29:21Z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2023-06-26T07:55:36Z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21b394c3-fe59-43f7-ac78-06d0086a0680</vt:lpwstr>
  </property>
  <property fmtid="{D5CDD505-2E9C-101B-9397-08002B2CF9AE}" pid="8" name="MSIP_Label_215ad6d0-798b-44f9-b3fd-112ad6275fb4_ContentBits">
    <vt:lpwstr>2</vt:lpwstr>
  </property>
  <property fmtid="{D5CDD505-2E9C-101B-9397-08002B2CF9AE}" pid="9" name="ContentTypeId">
    <vt:lpwstr>0x0101007BD61AFCC8A643B8924AB3F7EE18260102003F89B0643E7D534F89D58787A4DED7EA</vt:lpwstr>
  </property>
  <property fmtid="{D5CDD505-2E9C-101B-9397-08002B2CF9AE}" pid="10" name="Folder_Number">
    <vt:lpwstr/>
  </property>
  <property fmtid="{D5CDD505-2E9C-101B-9397-08002B2CF9AE}" pid="11" name="Folder_Code">
    <vt:lpwstr/>
  </property>
  <property fmtid="{D5CDD505-2E9C-101B-9397-08002B2CF9AE}" pid="12" name="Folder_Name">
    <vt:lpwstr/>
  </property>
  <property fmtid="{D5CDD505-2E9C-101B-9397-08002B2CF9AE}" pid="13" name="Folder_Description">
    <vt:lpwstr/>
  </property>
  <property fmtid="{D5CDD505-2E9C-101B-9397-08002B2CF9AE}" pid="14" name="/Folder_Name/">
    <vt:lpwstr/>
  </property>
  <property fmtid="{D5CDD505-2E9C-101B-9397-08002B2CF9AE}" pid="15" name="/Folder_Description/">
    <vt:lpwstr/>
  </property>
  <property fmtid="{D5CDD505-2E9C-101B-9397-08002B2CF9AE}" pid="16" name="Folder_Version">
    <vt:lpwstr/>
  </property>
  <property fmtid="{D5CDD505-2E9C-101B-9397-08002B2CF9AE}" pid="17" name="Folder_VersionSeq">
    <vt:lpwstr/>
  </property>
  <property fmtid="{D5CDD505-2E9C-101B-9397-08002B2CF9AE}" pid="18" name="Folder_Manager">
    <vt:lpwstr/>
  </property>
  <property fmtid="{D5CDD505-2E9C-101B-9397-08002B2CF9AE}" pid="19" name="Folder_ManagerDesc">
    <vt:lpwstr/>
  </property>
  <property fmtid="{D5CDD505-2E9C-101B-9397-08002B2CF9AE}" pid="20" name="Folder_Storage">
    <vt:lpwstr/>
  </property>
  <property fmtid="{D5CDD505-2E9C-101B-9397-08002B2CF9AE}" pid="21" name="Folder_StorageDesc">
    <vt:lpwstr/>
  </property>
  <property fmtid="{D5CDD505-2E9C-101B-9397-08002B2CF9AE}" pid="22" name="Folder_Creator">
    <vt:lpwstr/>
  </property>
  <property fmtid="{D5CDD505-2E9C-101B-9397-08002B2CF9AE}" pid="23" name="Folder_CreatorDesc">
    <vt:lpwstr/>
  </property>
  <property fmtid="{D5CDD505-2E9C-101B-9397-08002B2CF9AE}" pid="24" name="Folder_CreateDate">
    <vt:lpwstr/>
  </property>
  <property fmtid="{D5CDD505-2E9C-101B-9397-08002B2CF9AE}" pid="25" name="Folder_Updater">
    <vt:lpwstr/>
  </property>
  <property fmtid="{D5CDD505-2E9C-101B-9397-08002B2CF9AE}" pid="26" name="Folder_UpdaterDesc">
    <vt:lpwstr/>
  </property>
  <property fmtid="{D5CDD505-2E9C-101B-9397-08002B2CF9AE}" pid="27" name="Folder_UpdateDate">
    <vt:lpwstr/>
  </property>
  <property fmtid="{D5CDD505-2E9C-101B-9397-08002B2CF9AE}" pid="28" name="Document_Number">
    <vt:lpwstr/>
  </property>
  <property fmtid="{D5CDD505-2E9C-101B-9397-08002B2CF9AE}" pid="29" name="Document_Name">
    <vt:lpwstr/>
  </property>
  <property fmtid="{D5CDD505-2E9C-101B-9397-08002B2CF9AE}" pid="30" name="Document_FileName">
    <vt:lpwstr/>
  </property>
  <property fmtid="{D5CDD505-2E9C-101B-9397-08002B2CF9AE}" pid="31" name="Document_Version">
    <vt:lpwstr/>
  </property>
  <property fmtid="{D5CDD505-2E9C-101B-9397-08002B2CF9AE}" pid="32" name="Document_VersionSeq">
    <vt:lpwstr/>
  </property>
  <property fmtid="{D5CDD505-2E9C-101B-9397-08002B2CF9AE}" pid="33" name="Document_Creator">
    <vt:lpwstr/>
  </property>
  <property fmtid="{D5CDD505-2E9C-101B-9397-08002B2CF9AE}" pid="34" name="Document_CreatorDesc">
    <vt:lpwstr/>
  </property>
  <property fmtid="{D5CDD505-2E9C-101B-9397-08002B2CF9AE}" pid="35" name="Document_CreateDate">
    <vt:lpwstr/>
  </property>
  <property fmtid="{D5CDD505-2E9C-101B-9397-08002B2CF9AE}" pid="36" name="Document_Updater">
    <vt:lpwstr/>
  </property>
  <property fmtid="{D5CDD505-2E9C-101B-9397-08002B2CF9AE}" pid="37" name="Document_UpdaterDesc">
    <vt:lpwstr/>
  </property>
  <property fmtid="{D5CDD505-2E9C-101B-9397-08002B2CF9AE}" pid="38" name="Document_UpdateDate">
    <vt:lpwstr/>
  </property>
  <property fmtid="{D5CDD505-2E9C-101B-9397-08002B2CF9AE}" pid="39" name="Document_Size">
    <vt:lpwstr/>
  </property>
  <property fmtid="{D5CDD505-2E9C-101B-9397-08002B2CF9AE}" pid="40" name="Document_Storage">
    <vt:lpwstr/>
  </property>
  <property fmtid="{D5CDD505-2E9C-101B-9397-08002B2CF9AE}" pid="41" name="Document_StorageDesc">
    <vt:lpwstr/>
  </property>
  <property fmtid="{D5CDD505-2E9C-101B-9397-08002B2CF9AE}" pid="42" name="Document_Department">
    <vt:lpwstr/>
  </property>
  <property fmtid="{D5CDD505-2E9C-101B-9397-08002B2CF9AE}" pid="43" name="Document_DepartmentDesc">
    <vt:lpwstr/>
  </property>
  <property fmtid="{D5CDD505-2E9C-101B-9397-08002B2CF9AE}" pid="44" name="_dlc_DocIdItemGuid">
    <vt:lpwstr>79fc2e57-6631-4ce8-84ed-ae58555a8f3f</vt:lpwstr>
  </property>
  <property fmtid="{D5CDD505-2E9C-101B-9397-08002B2CF9AE}" pid="45" name="TaxKeyword">
    <vt:lpwstr/>
  </property>
  <property fmtid="{D5CDD505-2E9C-101B-9397-08002B2CF9AE}" pid="46" name="MediaServiceImageTags">
    <vt:lpwstr/>
  </property>
  <property fmtid="{D5CDD505-2E9C-101B-9397-08002B2CF9AE}" pid="47" name="lcf76f155ced4ddcb4097134ff3c332f">
    <vt:lpwstr/>
  </property>
  <property fmtid="{D5CDD505-2E9C-101B-9397-08002B2CF9AE}" pid="48" name="MSIP_Label_1c827c5f-d77d-468f-a3c3-decabf6606dc_Enabled">
    <vt:lpwstr>true</vt:lpwstr>
  </property>
  <property fmtid="{D5CDD505-2E9C-101B-9397-08002B2CF9AE}" pid="49" name="MSIP_Label_1c827c5f-d77d-468f-a3c3-decabf6606dc_SetDate">
    <vt:lpwstr>2025-11-11T16:41:25Z</vt:lpwstr>
  </property>
  <property fmtid="{D5CDD505-2E9C-101B-9397-08002B2CF9AE}" pid="50" name="MSIP_Label_1c827c5f-d77d-468f-a3c3-decabf6606dc_Method">
    <vt:lpwstr>Privileged</vt:lpwstr>
  </property>
  <property fmtid="{D5CDD505-2E9C-101B-9397-08002B2CF9AE}" pid="51" name="MSIP_Label_1c827c5f-d77d-468f-a3c3-decabf6606dc_Name">
    <vt:lpwstr>NON-BUSINESS</vt:lpwstr>
  </property>
  <property fmtid="{D5CDD505-2E9C-101B-9397-08002B2CF9AE}" pid="52" name="MSIP_Label_1c827c5f-d77d-468f-a3c3-decabf6606dc_SiteId">
    <vt:lpwstr>a2bed0c4-5957-4f73-b0c2-a811407590fb</vt:lpwstr>
  </property>
  <property fmtid="{D5CDD505-2E9C-101B-9397-08002B2CF9AE}" pid="53" name="MSIP_Label_1c827c5f-d77d-468f-a3c3-decabf6606dc_ActionId">
    <vt:lpwstr>3e343432-2dcf-4edf-99a6-9328b1725568</vt:lpwstr>
  </property>
  <property fmtid="{D5CDD505-2E9C-101B-9397-08002B2CF9AE}" pid="54" name="MSIP_Label_1c827c5f-d77d-468f-a3c3-decabf6606dc_ContentBits">
    <vt:lpwstr>0</vt:lpwstr>
  </property>
  <property fmtid="{D5CDD505-2E9C-101B-9397-08002B2CF9AE}" pid="55" name="MSIP_Label_1c827c5f-d77d-468f-a3c3-decabf6606dc_Tag">
    <vt:lpwstr>10, 0, 1, 1</vt:lpwstr>
  </property>
</Properties>
</file>